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15315" activeTab="1"/>
  </bookViews>
  <sheets>
    <sheet name="학부" sheetId="3" r:id="rId1"/>
    <sheet name="대학원" sheetId="2" r:id="rId2"/>
  </sheets>
  <definedNames>
    <definedName name="_xlnm.Print_Titles" localSheetId="1">대학원!$1:$5</definedName>
    <definedName name="_xlnm.Print_Titles" localSheetId="0">학부!$1:$4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2" l="1"/>
  <c r="T47" i="2" s="1"/>
  <c r="R46" i="2"/>
  <c r="T46" i="2" s="1"/>
  <c r="R52" i="2"/>
  <c r="T52" i="2" s="1"/>
  <c r="R51" i="2"/>
  <c r="T51" i="2" s="1"/>
  <c r="R50" i="2"/>
  <c r="T50" i="2" s="1"/>
  <c r="R49" i="2"/>
  <c r="T49" i="2" s="1"/>
  <c r="R48" i="2"/>
  <c r="T48" i="2" s="1"/>
  <c r="R45" i="2"/>
  <c r="T45" i="2" s="1"/>
  <c r="R44" i="2"/>
  <c r="T44" i="2" s="1"/>
  <c r="R43" i="2"/>
  <c r="T43" i="2" s="1"/>
  <c r="R42" i="2"/>
  <c r="T42" i="2" s="1"/>
  <c r="R54" i="2"/>
  <c r="T54" i="2" s="1"/>
  <c r="Q54" i="2"/>
  <c r="R53" i="2"/>
  <c r="T53" i="2" s="1"/>
  <c r="Q53" i="2"/>
  <c r="P53" i="2"/>
  <c r="Q52" i="2"/>
  <c r="Q51" i="2"/>
  <c r="Q50" i="2"/>
  <c r="Q49" i="2"/>
  <c r="P49" i="2"/>
  <c r="Q48" i="2"/>
  <c r="Q47" i="2"/>
  <c r="Q46" i="2"/>
  <c r="P46" i="2"/>
  <c r="Q45" i="2"/>
  <c r="Q44" i="2"/>
  <c r="P44" i="2"/>
  <c r="Q43" i="2"/>
  <c r="Q42" i="2"/>
  <c r="P42" i="2"/>
  <c r="R41" i="2"/>
  <c r="T41" i="2" s="1"/>
  <c r="Q41" i="2"/>
  <c r="P41" i="2"/>
  <c r="R40" i="2"/>
  <c r="T40" i="2" s="1"/>
  <c r="Q40" i="2"/>
  <c r="P40" i="2"/>
  <c r="R39" i="2"/>
  <c r="T39" i="2" s="1"/>
  <c r="Q39" i="2"/>
  <c r="P39" i="2"/>
  <c r="R38" i="2"/>
  <c r="T38" i="2" s="1"/>
  <c r="Q38" i="2"/>
  <c r="R37" i="2"/>
  <c r="T37" i="2" s="1"/>
  <c r="Q37" i="2"/>
  <c r="P37" i="2"/>
  <c r="R36" i="2"/>
  <c r="T36" i="2" s="1"/>
  <c r="Q36" i="2"/>
  <c r="P36" i="2"/>
  <c r="R35" i="2"/>
  <c r="T35" i="2" s="1"/>
  <c r="Q35" i="2"/>
  <c r="R34" i="2"/>
  <c r="T34" i="2" s="1"/>
  <c r="Q34" i="2"/>
  <c r="R33" i="2"/>
  <c r="T33" i="2" s="1"/>
  <c r="Q33" i="2"/>
  <c r="P33" i="2"/>
  <c r="R32" i="2"/>
  <c r="T32" i="2" s="1"/>
  <c r="Q32" i="2"/>
  <c r="P32" i="2"/>
  <c r="R31" i="2"/>
  <c r="T31" i="2" s="1"/>
  <c r="Q31" i="2"/>
  <c r="R30" i="2"/>
  <c r="T30" i="2" s="1"/>
  <c r="Q30" i="2"/>
  <c r="R29" i="2"/>
  <c r="T29" i="2" s="1"/>
  <c r="Q29" i="2"/>
  <c r="P29" i="2"/>
  <c r="R28" i="2"/>
  <c r="T28" i="2" s="1"/>
  <c r="Q28" i="2"/>
  <c r="P28" i="2"/>
  <c r="R27" i="2"/>
  <c r="T27" i="2" s="1"/>
  <c r="Q27" i="2"/>
  <c r="R26" i="2"/>
  <c r="T26" i="2" s="1"/>
  <c r="Q26" i="2"/>
  <c r="R25" i="2"/>
  <c r="T25" i="2" s="1"/>
  <c r="Q25" i="2"/>
  <c r="P25" i="2"/>
  <c r="R24" i="2"/>
  <c r="T24" i="2" s="1"/>
  <c r="Q24" i="2"/>
  <c r="P24" i="2"/>
  <c r="R23" i="2"/>
  <c r="T23" i="2" s="1"/>
  <c r="Q23" i="2"/>
  <c r="R22" i="2"/>
  <c r="T22" i="2" s="1"/>
  <c r="Q22" i="2"/>
  <c r="R21" i="2"/>
  <c r="T21" i="2" s="1"/>
  <c r="Q21" i="2"/>
  <c r="P21" i="2"/>
  <c r="R20" i="2"/>
  <c r="T20" i="2" s="1"/>
  <c r="Q20" i="2"/>
  <c r="P20" i="2"/>
  <c r="Q19" i="2"/>
  <c r="P19" i="2"/>
  <c r="Q18" i="2"/>
  <c r="Q17" i="2"/>
  <c r="P17" i="2"/>
  <c r="Q16" i="2"/>
  <c r="P16" i="2"/>
  <c r="Q15" i="2"/>
  <c r="P15" i="2"/>
  <c r="Q14" i="2"/>
  <c r="Q13" i="2"/>
  <c r="P13" i="2"/>
  <c r="Q12" i="2"/>
  <c r="P12" i="2"/>
  <c r="Q11" i="2"/>
  <c r="Q10" i="2"/>
  <c r="Q9" i="2"/>
  <c r="P9" i="2"/>
  <c r="Q8" i="2"/>
  <c r="P8" i="2"/>
  <c r="Q7" i="2"/>
  <c r="Q6" i="2"/>
  <c r="P6" i="2"/>
  <c r="I5" i="3"/>
  <c r="J5" i="3"/>
  <c r="O5" i="3" s="1"/>
  <c r="M5" i="3"/>
  <c r="N5" i="3"/>
  <c r="P5" i="3"/>
  <c r="I6" i="3"/>
  <c r="J6" i="3"/>
  <c r="M6" i="3"/>
  <c r="N6" i="3"/>
  <c r="I7" i="3"/>
  <c r="J7" i="3"/>
  <c r="O7" i="3" s="1"/>
  <c r="M7" i="3"/>
  <c r="N7" i="3"/>
  <c r="P7" i="3" s="1"/>
  <c r="I8" i="3"/>
  <c r="K8" i="3" s="1"/>
  <c r="J8" i="3"/>
  <c r="O8" i="3" s="1"/>
  <c r="L8" i="3"/>
  <c r="M8" i="3"/>
  <c r="N8" i="3"/>
  <c r="P8" i="3" s="1"/>
  <c r="I9" i="3"/>
  <c r="N9" i="3" s="1"/>
  <c r="P9" i="3" s="1"/>
  <c r="J9" i="3"/>
  <c r="O9" i="3" s="1"/>
  <c r="M9" i="3"/>
  <c r="I10" i="3"/>
  <c r="K10" i="3" s="1"/>
  <c r="J10" i="3"/>
  <c r="O10" i="3" s="1"/>
  <c r="L10" i="3"/>
  <c r="M10" i="3"/>
  <c r="N10" i="3"/>
  <c r="P10" i="3" s="1"/>
  <c r="I11" i="3"/>
  <c r="J11" i="3"/>
  <c r="O11" i="3" s="1"/>
  <c r="M11" i="3"/>
  <c r="N11" i="3"/>
  <c r="P11" i="3" s="1"/>
  <c r="I12" i="3"/>
  <c r="K12" i="3" s="1"/>
  <c r="J12" i="3"/>
  <c r="O12" i="3" s="1"/>
  <c r="L12" i="3"/>
  <c r="M12" i="3"/>
  <c r="N12" i="3"/>
  <c r="P12" i="3" s="1"/>
  <c r="I13" i="3"/>
  <c r="J13" i="3"/>
  <c r="O13" i="3" s="1"/>
  <c r="M13" i="3"/>
  <c r="I14" i="3"/>
  <c r="K14" i="3" s="1"/>
  <c r="J14" i="3"/>
  <c r="O14" i="3" s="1"/>
  <c r="L14" i="3"/>
  <c r="M14" i="3"/>
  <c r="N14" i="3"/>
  <c r="P14" i="3" s="1"/>
  <c r="I15" i="3"/>
  <c r="J15" i="3"/>
  <c r="O15" i="3" s="1"/>
  <c r="M15" i="3"/>
  <c r="N15" i="3"/>
  <c r="P15" i="3" s="1"/>
  <c r="I16" i="3"/>
  <c r="K16" i="3" s="1"/>
  <c r="J16" i="3"/>
  <c r="O16" i="3" s="1"/>
  <c r="L16" i="3"/>
  <c r="M16" i="3"/>
  <c r="N16" i="3"/>
  <c r="P16" i="3" s="1"/>
  <c r="I17" i="3"/>
  <c r="N17" i="3" s="1"/>
  <c r="P17" i="3" s="1"/>
  <c r="J17" i="3"/>
  <c r="O17" i="3" s="1"/>
  <c r="M17" i="3"/>
  <c r="I18" i="3"/>
  <c r="K18" i="3" s="1"/>
  <c r="J18" i="3"/>
  <c r="O18" i="3" s="1"/>
  <c r="L18" i="3"/>
  <c r="M18" i="3"/>
  <c r="N18" i="3"/>
  <c r="P18" i="3" s="1"/>
  <c r="I19" i="3"/>
  <c r="J19" i="3"/>
  <c r="O19" i="3" s="1"/>
  <c r="M19" i="3"/>
  <c r="N19" i="3"/>
  <c r="P19" i="3" s="1"/>
  <c r="I20" i="3"/>
  <c r="K20" i="3" s="1"/>
  <c r="J20" i="3"/>
  <c r="O20" i="3" s="1"/>
  <c r="L20" i="3"/>
  <c r="M20" i="3"/>
  <c r="N20" i="3"/>
  <c r="P20" i="3" s="1"/>
  <c r="I21" i="3"/>
  <c r="J21" i="3"/>
  <c r="O21" i="3" s="1"/>
  <c r="M21" i="3"/>
  <c r="I22" i="3"/>
  <c r="K22" i="3" s="1"/>
  <c r="J22" i="3"/>
  <c r="O22" i="3" s="1"/>
  <c r="L22" i="3"/>
  <c r="M22" i="3"/>
  <c r="N22" i="3"/>
  <c r="I23" i="3"/>
  <c r="J23" i="3"/>
  <c r="O23" i="3" s="1"/>
  <c r="P23" i="3" s="1"/>
  <c r="M23" i="3"/>
  <c r="N23" i="3"/>
  <c r="I24" i="3"/>
  <c r="J24" i="3"/>
  <c r="O24" i="3" s="1"/>
  <c r="M24" i="3"/>
  <c r="N24" i="3"/>
  <c r="P24" i="3"/>
  <c r="I25" i="3"/>
  <c r="J25" i="3"/>
  <c r="O25" i="3" s="1"/>
  <c r="P25" i="3" s="1"/>
  <c r="M25" i="3"/>
  <c r="N25" i="3"/>
  <c r="I26" i="3"/>
  <c r="J26" i="3"/>
  <c r="O26" i="3" s="1"/>
  <c r="M26" i="3"/>
  <c r="N26" i="3"/>
  <c r="P26" i="3"/>
  <c r="I27" i="3"/>
  <c r="J27" i="3"/>
  <c r="O27" i="3" s="1"/>
  <c r="P27" i="3" s="1"/>
  <c r="M27" i="3"/>
  <c r="N27" i="3"/>
  <c r="I28" i="3"/>
  <c r="J28" i="3"/>
  <c r="O28" i="3" s="1"/>
  <c r="M28" i="3"/>
  <c r="N28" i="3"/>
  <c r="P28" i="3"/>
  <c r="I29" i="3"/>
  <c r="J29" i="3"/>
  <c r="O29" i="3" s="1"/>
  <c r="P29" i="3" s="1"/>
  <c r="M29" i="3"/>
  <c r="N29" i="3"/>
  <c r="I30" i="3"/>
  <c r="J30" i="3"/>
  <c r="O30" i="3" s="1"/>
  <c r="P30" i="3" s="1"/>
  <c r="M30" i="3"/>
  <c r="N30" i="3"/>
  <c r="I31" i="3"/>
  <c r="K31" i="3" s="1"/>
  <c r="J31" i="3"/>
  <c r="O31" i="3" s="1"/>
  <c r="L31" i="3"/>
  <c r="M31" i="3"/>
  <c r="N31" i="3"/>
  <c r="P31" i="3" s="1"/>
  <c r="I32" i="3"/>
  <c r="J32" i="3"/>
  <c r="O32" i="3" s="1"/>
  <c r="M32" i="3"/>
  <c r="N32" i="3"/>
  <c r="P32" i="3" s="1"/>
  <c r="I33" i="3"/>
  <c r="N33" i="3" s="1"/>
  <c r="P33" i="3" s="1"/>
  <c r="J33" i="3"/>
  <c r="O33" i="3" s="1"/>
  <c r="M33" i="3"/>
  <c r="I34" i="3"/>
  <c r="N34" i="3" s="1"/>
  <c r="J34" i="3"/>
  <c r="O34" i="3" s="1"/>
  <c r="M34" i="3"/>
  <c r="I35" i="3"/>
  <c r="K35" i="3" s="1"/>
  <c r="J35" i="3"/>
  <c r="O35" i="3" s="1"/>
  <c r="M35" i="3"/>
  <c r="I36" i="3"/>
  <c r="N36" i="3" s="1"/>
  <c r="J36" i="3"/>
  <c r="O36" i="3" s="1"/>
  <c r="M36" i="3"/>
  <c r="I37" i="3"/>
  <c r="K37" i="3" s="1"/>
  <c r="J37" i="3"/>
  <c r="O37" i="3" s="1"/>
  <c r="M37" i="3"/>
  <c r="I38" i="3"/>
  <c r="N38" i="3" s="1"/>
  <c r="J38" i="3"/>
  <c r="O38" i="3" s="1"/>
  <c r="M38" i="3"/>
  <c r="I39" i="3"/>
  <c r="K39" i="3" s="1"/>
  <c r="J39" i="3"/>
  <c r="O39" i="3" s="1"/>
  <c r="M39" i="3"/>
  <c r="I40" i="3"/>
  <c r="N40" i="3" s="1"/>
  <c r="J40" i="3"/>
  <c r="O40" i="3" s="1"/>
  <c r="M40" i="3"/>
  <c r="I41" i="3"/>
  <c r="J41" i="3"/>
  <c r="O41" i="3" s="1"/>
  <c r="M41" i="3"/>
  <c r="I42" i="3"/>
  <c r="N42" i="3" s="1"/>
  <c r="J42" i="3"/>
  <c r="O42" i="3" s="1"/>
  <c r="M42" i="3"/>
  <c r="I43" i="3"/>
  <c r="J43" i="3"/>
  <c r="O43" i="3" s="1"/>
  <c r="M43" i="3"/>
  <c r="I44" i="3"/>
  <c r="N44" i="3" s="1"/>
  <c r="J44" i="3"/>
  <c r="O44" i="3" s="1"/>
  <c r="M44" i="3"/>
  <c r="I45" i="3"/>
  <c r="J45" i="3"/>
  <c r="O45" i="3" s="1"/>
  <c r="M45" i="3"/>
  <c r="I46" i="3"/>
  <c r="N46" i="3" s="1"/>
  <c r="J46" i="3"/>
  <c r="O46" i="3" s="1"/>
  <c r="M46" i="3"/>
  <c r="I47" i="3"/>
  <c r="N47" i="3" s="1"/>
  <c r="J47" i="3"/>
  <c r="K47" i="3" s="1"/>
  <c r="M47" i="3"/>
  <c r="I48" i="3"/>
  <c r="J48" i="3"/>
  <c r="L48" i="3" s="1"/>
  <c r="M48" i="3"/>
  <c r="N48" i="3"/>
  <c r="I49" i="3"/>
  <c r="N49" i="3" s="1"/>
  <c r="P49" i="3" s="1"/>
  <c r="J49" i="3"/>
  <c r="M49" i="3"/>
  <c r="O49" i="3"/>
  <c r="I50" i="3"/>
  <c r="N50" i="3" s="1"/>
  <c r="P50" i="3" s="1"/>
  <c r="J50" i="3"/>
  <c r="M50" i="3"/>
  <c r="O50" i="3"/>
  <c r="I51" i="3"/>
  <c r="N51" i="3" s="1"/>
  <c r="P51" i="3" s="1"/>
  <c r="J51" i="3"/>
  <c r="M51" i="3"/>
  <c r="O51" i="3"/>
  <c r="I52" i="3"/>
  <c r="N52" i="3" s="1"/>
  <c r="P52" i="3" s="1"/>
  <c r="J52" i="3"/>
  <c r="M52" i="3"/>
  <c r="O52" i="3"/>
  <c r="I53" i="3"/>
  <c r="N53" i="3" s="1"/>
  <c r="P53" i="3" s="1"/>
  <c r="J53" i="3"/>
  <c r="M53" i="3"/>
  <c r="O53" i="3"/>
  <c r="I54" i="3"/>
  <c r="N54" i="3" s="1"/>
  <c r="P54" i="3" s="1"/>
  <c r="J54" i="3"/>
  <c r="M54" i="3"/>
  <c r="O54" i="3"/>
  <c r="I55" i="3"/>
  <c r="N55" i="3" s="1"/>
  <c r="P55" i="3" s="1"/>
  <c r="J55" i="3"/>
  <c r="M55" i="3"/>
  <c r="O55" i="3"/>
  <c r="I56" i="3"/>
  <c r="N56" i="3" s="1"/>
  <c r="P56" i="3" s="1"/>
  <c r="J56" i="3"/>
  <c r="M56" i="3"/>
  <c r="O56" i="3"/>
  <c r="I57" i="3"/>
  <c r="N57" i="3" s="1"/>
  <c r="P57" i="3" s="1"/>
  <c r="J57" i="3"/>
  <c r="M57" i="3"/>
  <c r="O57" i="3"/>
  <c r="I58" i="3"/>
  <c r="N58" i="3" s="1"/>
  <c r="P58" i="3" s="1"/>
  <c r="J58" i="3"/>
  <c r="M58" i="3"/>
  <c r="O58" i="3"/>
  <c r="I59" i="3"/>
  <c r="N59" i="3" s="1"/>
  <c r="P59" i="3" s="1"/>
  <c r="J59" i="3"/>
  <c r="M59" i="3"/>
  <c r="O59" i="3"/>
  <c r="I60" i="3"/>
  <c r="N60" i="3" s="1"/>
  <c r="P60" i="3" s="1"/>
  <c r="J60" i="3"/>
  <c r="M60" i="3"/>
  <c r="O60" i="3"/>
  <c r="I61" i="3"/>
  <c r="N61" i="3" s="1"/>
  <c r="P61" i="3" s="1"/>
  <c r="J61" i="3"/>
  <c r="M61" i="3"/>
  <c r="O61" i="3"/>
  <c r="I62" i="3"/>
  <c r="N62" i="3" s="1"/>
  <c r="P62" i="3" s="1"/>
  <c r="J62" i="3"/>
  <c r="M62" i="3"/>
  <c r="O62" i="3"/>
  <c r="I63" i="3"/>
  <c r="N63" i="3" s="1"/>
  <c r="P63" i="3" s="1"/>
  <c r="J63" i="3"/>
  <c r="M63" i="3"/>
  <c r="O63" i="3"/>
  <c r="I64" i="3"/>
  <c r="N64" i="3" s="1"/>
  <c r="J64" i="3"/>
  <c r="M64" i="3"/>
  <c r="O64" i="3"/>
  <c r="O67" i="3" s="1"/>
  <c r="I65" i="3"/>
  <c r="N65" i="3" s="1"/>
  <c r="P65" i="3" s="1"/>
  <c r="J65" i="3"/>
  <c r="M65" i="3"/>
  <c r="O65" i="3"/>
  <c r="P10" i="2" l="1"/>
  <c r="P14" i="2"/>
  <c r="P18" i="2"/>
  <c r="P22" i="2"/>
  <c r="P26" i="2"/>
  <c r="P30" i="2"/>
  <c r="P34" i="2"/>
  <c r="P38" i="2"/>
  <c r="P48" i="2"/>
  <c r="P50" i="2"/>
  <c r="P52" i="2"/>
  <c r="P43" i="2"/>
  <c r="P45" i="2"/>
  <c r="P47" i="2"/>
  <c r="P51" i="2"/>
  <c r="P54" i="2"/>
  <c r="P7" i="2"/>
  <c r="P11" i="2"/>
  <c r="P23" i="2"/>
  <c r="P27" i="2"/>
  <c r="P31" i="2"/>
  <c r="P35" i="2"/>
  <c r="O47" i="3"/>
  <c r="K45" i="3"/>
  <c r="N45" i="3"/>
  <c r="P45" i="3" s="1"/>
  <c r="K41" i="3"/>
  <c r="N41" i="3"/>
  <c r="P41" i="3" s="1"/>
  <c r="K32" i="3"/>
  <c r="L32" i="3"/>
  <c r="K15" i="3"/>
  <c r="L15" i="3"/>
  <c r="K7" i="3"/>
  <c r="L7" i="3"/>
  <c r="K21" i="3"/>
  <c r="L21" i="3"/>
  <c r="K13" i="3"/>
  <c r="L13" i="3"/>
  <c r="O48" i="3"/>
  <c r="P48" i="3" s="1"/>
  <c r="K48" i="3"/>
  <c r="P47" i="3"/>
  <c r="K43" i="3"/>
  <c r="N43" i="3"/>
  <c r="P43" i="3" s="1"/>
  <c r="N21" i="3"/>
  <c r="P21" i="3" s="1"/>
  <c r="K19" i="3"/>
  <c r="L19" i="3"/>
  <c r="N13" i="3"/>
  <c r="P13" i="3" s="1"/>
  <c r="K11" i="3"/>
  <c r="L11" i="3"/>
  <c r="K17" i="3"/>
  <c r="L17" i="3"/>
  <c r="K9" i="3"/>
  <c r="L9" i="3"/>
  <c r="O6" i="3"/>
  <c r="P6" i="3" s="1"/>
  <c r="L6" i="3"/>
  <c r="P46" i="3"/>
  <c r="P44" i="3"/>
  <c r="P42" i="3"/>
  <c r="P40" i="3"/>
  <c r="P38" i="3"/>
  <c r="P36" i="3"/>
  <c r="P34" i="3"/>
  <c r="L30" i="3"/>
  <c r="K29" i="3"/>
  <c r="L28" i="3"/>
  <c r="K27" i="3"/>
  <c r="L26" i="3"/>
  <c r="K25" i="3"/>
  <c r="L24" i="3"/>
  <c r="K23" i="3"/>
  <c r="P22" i="3"/>
  <c r="K6" i="3"/>
  <c r="L5" i="3"/>
  <c r="N39" i="3"/>
  <c r="P39" i="3" s="1"/>
  <c r="N37" i="3"/>
  <c r="P37" i="3" s="1"/>
  <c r="N35" i="3"/>
  <c r="P35" i="3" s="1"/>
  <c r="K30" i="3"/>
  <c r="L29" i="3"/>
  <c r="K28" i="3"/>
  <c r="L27" i="3"/>
  <c r="K26" i="3"/>
  <c r="L25" i="3"/>
  <c r="K24" i="3"/>
  <c r="L23" i="3"/>
  <c r="K5" i="3"/>
  <c r="N67" i="3"/>
  <c r="P64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7" i="3"/>
  <c r="K46" i="3"/>
  <c r="L45" i="3"/>
  <c r="K44" i="3"/>
  <c r="L43" i="3"/>
  <c r="K42" i="3"/>
  <c r="L41" i="3"/>
  <c r="K40" i="3"/>
  <c r="L39" i="3"/>
  <c r="K38" i="3"/>
  <c r="L37" i="3"/>
  <c r="K36" i="3"/>
  <c r="L35" i="3"/>
  <c r="K34" i="3"/>
  <c r="L33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65" i="3"/>
  <c r="K64" i="3"/>
  <c r="L46" i="3"/>
  <c r="L44" i="3"/>
  <c r="L42" i="3"/>
  <c r="L40" i="3"/>
  <c r="L38" i="3"/>
  <c r="L36" i="3"/>
  <c r="L34" i="3"/>
  <c r="K33" i="3"/>
  <c r="H6" i="2"/>
  <c r="R65" i="3"/>
  <c r="Y65" i="3" s="1"/>
  <c r="R64" i="3"/>
  <c r="Y64" i="3" s="1"/>
  <c r="R63" i="3"/>
  <c r="Y63" i="3" s="1"/>
  <c r="R62" i="3"/>
  <c r="Y62" i="3" s="1"/>
  <c r="T62" i="3"/>
  <c r="AA62" i="3" s="1"/>
  <c r="T61" i="3"/>
  <c r="AA61" i="3" s="1"/>
  <c r="R60" i="3"/>
  <c r="Y60" i="3" s="1"/>
  <c r="R59" i="3"/>
  <c r="Y59" i="3" s="1"/>
  <c r="S59" i="3"/>
  <c r="Z59" i="3" s="1"/>
  <c r="R58" i="3"/>
  <c r="Y58" i="3" s="1"/>
  <c r="R57" i="3"/>
  <c r="Y57" i="3" s="1"/>
  <c r="S57" i="3"/>
  <c r="Z57" i="3" s="1"/>
  <c r="R56" i="3"/>
  <c r="Y56" i="3" s="1"/>
  <c r="R55" i="3"/>
  <c r="Y55" i="3" s="1"/>
  <c r="T55" i="3"/>
  <c r="AA55" i="3" s="1"/>
  <c r="R54" i="3"/>
  <c r="Y54" i="3" s="1"/>
  <c r="T54" i="3"/>
  <c r="AA54" i="3" s="1"/>
  <c r="R53" i="3"/>
  <c r="Y53" i="3" s="1"/>
  <c r="T53" i="3"/>
  <c r="AA53" i="3" s="1"/>
  <c r="R52" i="3"/>
  <c r="Y52" i="3" s="1"/>
  <c r="T52" i="3"/>
  <c r="AA52" i="3" s="1"/>
  <c r="S52" i="3"/>
  <c r="Z52" i="3" s="1"/>
  <c r="R51" i="3"/>
  <c r="Y51" i="3" s="1"/>
  <c r="T51" i="3"/>
  <c r="AA51" i="3" s="1"/>
  <c r="R50" i="3"/>
  <c r="Y50" i="3" s="1"/>
  <c r="R49" i="3"/>
  <c r="Y49" i="3" s="1"/>
  <c r="T48" i="3"/>
  <c r="AA48" i="3" s="1"/>
  <c r="AB48" i="3" s="1"/>
  <c r="S48" i="3"/>
  <c r="Z48" i="3" s="1"/>
  <c r="R47" i="3"/>
  <c r="Y47" i="3" s="1"/>
  <c r="R46" i="3"/>
  <c r="Y46" i="3" s="1"/>
  <c r="T46" i="3"/>
  <c r="AA46" i="3" s="1"/>
  <c r="R45" i="3"/>
  <c r="Y45" i="3" s="1"/>
  <c r="T45" i="3"/>
  <c r="AA45" i="3" s="1"/>
  <c r="R44" i="3"/>
  <c r="Y44" i="3" s="1"/>
  <c r="T44" i="3"/>
  <c r="AA44" i="3" s="1"/>
  <c r="S44" i="3"/>
  <c r="Z44" i="3" s="1"/>
  <c r="R43" i="3"/>
  <c r="Y43" i="3" s="1"/>
  <c r="T43" i="3"/>
  <c r="AA43" i="3" s="1"/>
  <c r="R42" i="3"/>
  <c r="Y42" i="3" s="1"/>
  <c r="R39" i="3"/>
  <c r="Y39" i="3" s="1"/>
  <c r="R38" i="3"/>
  <c r="Y38" i="3" s="1"/>
  <c r="R37" i="3"/>
  <c r="Y37" i="3" s="1"/>
  <c r="T37" i="3"/>
  <c r="AA37" i="3" s="1"/>
  <c r="R36" i="3"/>
  <c r="Y36" i="3" s="1"/>
  <c r="S36" i="3"/>
  <c r="Z36" i="3" s="1"/>
  <c r="R35" i="3"/>
  <c r="Y35" i="3" s="1"/>
  <c r="T35" i="3"/>
  <c r="AA35" i="3" s="1"/>
  <c r="R34" i="3"/>
  <c r="Y34" i="3" s="1"/>
  <c r="R33" i="3"/>
  <c r="Y33" i="3" s="1"/>
  <c r="R31" i="3"/>
  <c r="Y31" i="3" s="1"/>
  <c r="R30" i="3"/>
  <c r="Y30" i="3" s="1"/>
  <c r="R29" i="3"/>
  <c r="Y29" i="3" s="1"/>
  <c r="T29" i="3"/>
  <c r="AA29" i="3" s="1"/>
  <c r="R28" i="3"/>
  <c r="Y28" i="3" s="1"/>
  <c r="R27" i="3"/>
  <c r="Y27" i="3" s="1"/>
  <c r="T27" i="3"/>
  <c r="AA27" i="3" s="1"/>
  <c r="R26" i="3"/>
  <c r="Y26" i="3" s="1"/>
  <c r="R25" i="3"/>
  <c r="Y25" i="3" s="1"/>
  <c r="R23" i="3"/>
  <c r="Y23" i="3" s="1"/>
  <c r="R22" i="3"/>
  <c r="Y22" i="3" s="1"/>
  <c r="R21" i="3"/>
  <c r="Y21" i="3" s="1"/>
  <c r="R20" i="3"/>
  <c r="Y20" i="3" s="1"/>
  <c r="S20" i="3"/>
  <c r="Z20" i="3" s="1"/>
  <c r="R19" i="3"/>
  <c r="Y19" i="3" s="1"/>
  <c r="T19" i="3"/>
  <c r="AA19" i="3" s="1"/>
  <c r="R18" i="3"/>
  <c r="Y18" i="3" s="1"/>
  <c r="R17" i="3"/>
  <c r="Y17" i="3" s="1"/>
  <c r="R16" i="3"/>
  <c r="Y16" i="3" s="1"/>
  <c r="R15" i="3"/>
  <c r="Y15" i="3" s="1"/>
  <c r="R14" i="3"/>
  <c r="Y14" i="3" s="1"/>
  <c r="R13" i="3"/>
  <c r="Y13" i="3" s="1"/>
  <c r="R12" i="3"/>
  <c r="Y12" i="3" s="1"/>
  <c r="R11" i="3"/>
  <c r="Y11" i="3" s="1"/>
  <c r="T11" i="3"/>
  <c r="AA11" i="3" s="1"/>
  <c r="R10" i="3"/>
  <c r="Y10" i="3" s="1"/>
  <c r="R9" i="3"/>
  <c r="Y9" i="3" s="1"/>
  <c r="R7" i="3"/>
  <c r="Y7" i="3" s="1"/>
  <c r="R6" i="3"/>
  <c r="Y6" i="3" s="1"/>
  <c r="R5" i="3"/>
  <c r="Y5" i="3" s="1"/>
  <c r="AC25" i="3" l="1"/>
  <c r="AC44" i="3"/>
  <c r="AB52" i="3"/>
  <c r="AC12" i="3"/>
  <c r="AB44" i="3"/>
  <c r="AC52" i="3"/>
  <c r="U44" i="3"/>
  <c r="Q8" i="3"/>
  <c r="S65" i="3"/>
  <c r="Z65" i="3" s="1"/>
  <c r="AC65" i="3" s="1"/>
  <c r="S17" i="3"/>
  <c r="Z17" i="3" s="1"/>
  <c r="S33" i="3"/>
  <c r="Z33" i="3" s="1"/>
  <c r="T60" i="3"/>
  <c r="AA60" i="3" s="1"/>
  <c r="T6" i="3"/>
  <c r="AA6" i="3" s="1"/>
  <c r="AC6" i="3" s="1"/>
  <c r="T7" i="3"/>
  <c r="AA7" i="3" s="1"/>
  <c r="T12" i="3"/>
  <c r="AA12" i="3" s="1"/>
  <c r="T16" i="3"/>
  <c r="AA16" i="3" s="1"/>
  <c r="T20" i="3"/>
  <c r="T24" i="3"/>
  <c r="AA24" i="3" s="1"/>
  <c r="T28" i="3"/>
  <c r="AA28" i="3" s="1"/>
  <c r="T32" i="3"/>
  <c r="AA32" i="3" s="1"/>
  <c r="T36" i="3"/>
  <c r="AA36" i="3" s="1"/>
  <c r="AB36" i="3" s="1"/>
  <c r="T40" i="3"/>
  <c r="AA40" i="3" s="1"/>
  <c r="S61" i="3"/>
  <c r="S25" i="3"/>
  <c r="Z25" i="3" s="1"/>
  <c r="AB25" i="3" s="1"/>
  <c r="S41" i="3"/>
  <c r="Z41" i="3" s="1"/>
  <c r="AB41" i="3" s="1"/>
  <c r="Q59" i="3"/>
  <c r="T64" i="3"/>
  <c r="AA64" i="3" s="1"/>
  <c r="T14" i="3"/>
  <c r="AA14" i="3" s="1"/>
  <c r="T18" i="3"/>
  <c r="AA18" i="3" s="1"/>
  <c r="T21" i="3"/>
  <c r="AA21" i="3" s="1"/>
  <c r="T25" i="3"/>
  <c r="AA25" i="3" s="1"/>
  <c r="T30" i="3"/>
  <c r="AA30" i="3" s="1"/>
  <c r="T34" i="3"/>
  <c r="AA34" i="3" s="1"/>
  <c r="T41" i="3"/>
  <c r="AA41" i="3" s="1"/>
  <c r="S49" i="3"/>
  <c r="Z49" i="3" s="1"/>
  <c r="T58" i="3"/>
  <c r="AA58" i="3" s="1"/>
  <c r="T8" i="3"/>
  <c r="AA8" i="3" s="1"/>
  <c r="Q16" i="3"/>
  <c r="Q24" i="3"/>
  <c r="R24" i="3"/>
  <c r="Y24" i="3" s="1"/>
  <c r="Q25" i="3"/>
  <c r="Q32" i="3"/>
  <c r="R32" i="3"/>
  <c r="Y32" i="3" s="1"/>
  <c r="Q33" i="3"/>
  <c r="Q40" i="3"/>
  <c r="R40" i="3"/>
  <c r="Y40" i="3" s="1"/>
  <c r="Q41" i="3"/>
  <c r="V44" i="3"/>
  <c r="T49" i="3"/>
  <c r="AA49" i="3" s="1"/>
  <c r="AC49" i="3" s="1"/>
  <c r="T56" i="3"/>
  <c r="AA56" i="3" s="1"/>
  <c r="T57" i="3"/>
  <c r="U52" i="3"/>
  <c r="T47" i="3"/>
  <c r="AA47" i="3" s="1"/>
  <c r="R41" i="3"/>
  <c r="Y41" i="3" s="1"/>
  <c r="T38" i="3"/>
  <c r="AA38" i="3" s="1"/>
  <c r="T31" i="3"/>
  <c r="AA31" i="3" s="1"/>
  <c r="T9" i="3"/>
  <c r="AA9" i="3" s="1"/>
  <c r="S8" i="3"/>
  <c r="Z8" i="3" s="1"/>
  <c r="T23" i="3"/>
  <c r="AA23" i="3" s="1"/>
  <c r="T42" i="3"/>
  <c r="AA42" i="3" s="1"/>
  <c r="T39" i="3"/>
  <c r="AA39" i="3" s="1"/>
  <c r="S6" i="3"/>
  <c r="Z6" i="3" s="1"/>
  <c r="T10" i="3"/>
  <c r="AA10" i="3" s="1"/>
  <c r="T26" i="3"/>
  <c r="AA26" i="3" s="1"/>
  <c r="T33" i="3"/>
  <c r="AA33" i="3" s="1"/>
  <c r="AC33" i="3" s="1"/>
  <c r="T50" i="3"/>
  <c r="AA50" i="3" s="1"/>
  <c r="Q64" i="3"/>
  <c r="T15" i="3"/>
  <c r="AA15" i="3" s="1"/>
  <c r="T5" i="3"/>
  <c r="AA5" i="3" s="1"/>
  <c r="R8" i="3"/>
  <c r="Y8" i="3" s="1"/>
  <c r="S12" i="3"/>
  <c r="Z12" i="3" s="1"/>
  <c r="AB12" i="3" s="1"/>
  <c r="Q13" i="3"/>
  <c r="S16" i="3"/>
  <c r="Z16" i="3" s="1"/>
  <c r="AB16" i="3" s="1"/>
  <c r="S24" i="3"/>
  <c r="Z24" i="3" s="1"/>
  <c r="AB24" i="3" s="1"/>
  <c r="S28" i="3"/>
  <c r="S32" i="3"/>
  <c r="Z32" i="3" s="1"/>
  <c r="AB32" i="3" s="1"/>
  <c r="S40" i="3"/>
  <c r="Z40" i="3" s="1"/>
  <c r="AB40" i="3" s="1"/>
  <c r="Q60" i="3"/>
  <c r="T63" i="3"/>
  <c r="AA63" i="3" s="1"/>
  <c r="T22" i="3"/>
  <c r="AA22" i="3" s="1"/>
  <c r="T13" i="3"/>
  <c r="AA13" i="3" s="1"/>
  <c r="Q48" i="3"/>
  <c r="Q56" i="3"/>
  <c r="Q61" i="3"/>
  <c r="T65" i="3"/>
  <c r="AA65" i="3" s="1"/>
  <c r="R61" i="3"/>
  <c r="Y61" i="3" s="1"/>
  <c r="S56" i="3"/>
  <c r="Z56" i="3" s="1"/>
  <c r="AC56" i="3" s="1"/>
  <c r="R48" i="3"/>
  <c r="V52" i="3"/>
  <c r="U48" i="3"/>
  <c r="Q6" i="3"/>
  <c r="Q9" i="3"/>
  <c r="Q49" i="3"/>
  <c r="Q57" i="3"/>
  <c r="Q10" i="3"/>
  <c r="Q12" i="3"/>
  <c r="Q20" i="3"/>
  <c r="Q26" i="3"/>
  <c r="Q28" i="3"/>
  <c r="Q36" i="3"/>
  <c r="Q37" i="3"/>
  <c r="Q62" i="3"/>
  <c r="Q44" i="3"/>
  <c r="Q45" i="3"/>
  <c r="Q52" i="3"/>
  <c r="Q63" i="3"/>
  <c r="R6" i="2" l="1"/>
  <c r="T6" i="2" s="1"/>
  <c r="AC8" i="3"/>
  <c r="AB6" i="3"/>
  <c r="AB8" i="3"/>
  <c r="AC41" i="3"/>
  <c r="AC40" i="3"/>
  <c r="AC36" i="3"/>
  <c r="V20" i="3"/>
  <c r="AA20" i="3"/>
  <c r="AC16" i="3"/>
  <c r="AB65" i="3"/>
  <c r="V48" i="3"/>
  <c r="Y48" i="3"/>
  <c r="AC48" i="3" s="1"/>
  <c r="AC24" i="3"/>
  <c r="AB56" i="3"/>
  <c r="V28" i="3"/>
  <c r="Z28" i="3"/>
  <c r="U57" i="3"/>
  <c r="AA57" i="3"/>
  <c r="AC32" i="3"/>
  <c r="AB49" i="3"/>
  <c r="U61" i="3"/>
  <c r="Z61" i="3"/>
  <c r="AB61" i="3" s="1"/>
  <c r="AB33" i="3"/>
  <c r="U20" i="3"/>
  <c r="Q65" i="3"/>
  <c r="U12" i="3"/>
  <c r="U56" i="3"/>
  <c r="V33" i="3"/>
  <c r="W33" i="3" s="1"/>
  <c r="X33" i="3" s="1"/>
  <c r="U24" i="3"/>
  <c r="V25" i="3"/>
  <c r="W25" i="3" s="1"/>
  <c r="X25" i="3" s="1"/>
  <c r="Q17" i="3"/>
  <c r="V36" i="3"/>
  <c r="W36" i="3" s="1"/>
  <c r="X36" i="3" s="1"/>
  <c r="V57" i="3"/>
  <c r="W57" i="3" s="1"/>
  <c r="X57" i="3" s="1"/>
  <c r="U49" i="3"/>
  <c r="U6" i="3"/>
  <c r="V16" i="3"/>
  <c r="W16" i="3" s="1"/>
  <c r="X16" i="3" s="1"/>
  <c r="S19" i="3"/>
  <c r="Z19" i="3" s="1"/>
  <c r="W28" i="3"/>
  <c r="X28" i="3" s="1"/>
  <c r="S29" i="3"/>
  <c r="Z29" i="3" s="1"/>
  <c r="S21" i="3"/>
  <c r="Z21" i="3" s="1"/>
  <c r="V8" i="3"/>
  <c r="W8" i="3" s="1"/>
  <c r="X8" i="3" s="1"/>
  <c r="S47" i="3"/>
  <c r="Z47" i="3" s="1"/>
  <c r="S15" i="3"/>
  <c r="Z15" i="3" s="1"/>
  <c r="S42" i="3"/>
  <c r="S14" i="3"/>
  <c r="S30" i="3"/>
  <c r="Q42" i="3"/>
  <c r="S53" i="3"/>
  <c r="S37" i="3"/>
  <c r="Z37" i="3" s="1"/>
  <c r="V12" i="3"/>
  <c r="W12" i="3" s="1"/>
  <c r="X12" i="3" s="1"/>
  <c r="V49" i="3"/>
  <c r="W49" i="3" s="1"/>
  <c r="X49" i="3" s="1"/>
  <c r="U36" i="3"/>
  <c r="S63" i="3"/>
  <c r="Z63" i="3" s="1"/>
  <c r="S43" i="3"/>
  <c r="Z43" i="3" s="1"/>
  <c r="S27" i="3"/>
  <c r="Z27" i="3" s="1"/>
  <c r="S11" i="3"/>
  <c r="Z11" i="3" s="1"/>
  <c r="S58" i="3"/>
  <c r="Q53" i="3"/>
  <c r="W20" i="3"/>
  <c r="X20" i="3" s="1"/>
  <c r="S22" i="3"/>
  <c r="S38" i="3"/>
  <c r="U8" i="3"/>
  <c r="U40" i="3"/>
  <c r="V56" i="3"/>
  <c r="V40" i="3"/>
  <c r="W40" i="3" s="1"/>
  <c r="X40" i="3" s="1"/>
  <c r="U28" i="3"/>
  <c r="S64" i="3"/>
  <c r="Z64" i="3" s="1"/>
  <c r="U65" i="3"/>
  <c r="V41" i="3"/>
  <c r="W41" i="3" s="1"/>
  <c r="X41" i="3" s="1"/>
  <c r="T59" i="3"/>
  <c r="AA59" i="3" s="1"/>
  <c r="S51" i="3"/>
  <c r="Z51" i="3" s="1"/>
  <c r="S35" i="3"/>
  <c r="Z35" i="3" s="1"/>
  <c r="S50" i="3"/>
  <c r="S54" i="3"/>
  <c r="Z54" i="3" s="1"/>
  <c r="S46" i="3"/>
  <c r="Z46" i="3" s="1"/>
  <c r="W56" i="3"/>
  <c r="X56" i="3" s="1"/>
  <c r="S45" i="3"/>
  <c r="U16" i="3"/>
  <c r="S31" i="3"/>
  <c r="Z31" i="3" s="1"/>
  <c r="W44" i="3"/>
  <c r="X44" i="3" s="1"/>
  <c r="S26" i="3"/>
  <c r="Q21" i="3"/>
  <c r="S10" i="3"/>
  <c r="S5" i="3"/>
  <c r="Z5" i="3" s="1"/>
  <c r="W48" i="3"/>
  <c r="X48" i="3" s="1"/>
  <c r="V32" i="3"/>
  <c r="W32" i="3" s="1"/>
  <c r="X32" i="3" s="1"/>
  <c r="V24" i="3"/>
  <c r="W24" i="3" s="1"/>
  <c r="X24" i="3" s="1"/>
  <c r="S55" i="3"/>
  <c r="Z55" i="3" s="1"/>
  <c r="S39" i="3"/>
  <c r="Z39" i="3" s="1"/>
  <c r="S23" i="3"/>
  <c r="Z23" i="3" s="1"/>
  <c r="W52" i="3"/>
  <c r="X52" i="3" s="1"/>
  <c r="T17" i="3"/>
  <c r="S62" i="3"/>
  <c r="Z62" i="3" s="1"/>
  <c r="S34" i="3"/>
  <c r="Q29" i="3"/>
  <c r="S18" i="3"/>
  <c r="S9" i="3"/>
  <c r="Z9" i="3" s="1"/>
  <c r="Q18" i="3"/>
  <c r="Q50" i="3"/>
  <c r="U32" i="3"/>
  <c r="V61" i="3"/>
  <c r="W61" i="3" s="1"/>
  <c r="X61" i="3" s="1"/>
  <c r="S60" i="3"/>
  <c r="Z60" i="3" s="1"/>
  <c r="S13" i="3"/>
  <c r="Z13" i="3" s="1"/>
  <c r="S7" i="3"/>
  <c r="Z7" i="3" s="1"/>
  <c r="V65" i="3"/>
  <c r="W65" i="3" s="1"/>
  <c r="X65" i="3" s="1"/>
  <c r="Q7" i="3"/>
  <c r="U41" i="3"/>
  <c r="U25" i="3"/>
  <c r="V6" i="3"/>
  <c r="W6" i="3" s="1"/>
  <c r="X6" i="3" s="1"/>
  <c r="U33" i="3"/>
  <c r="Q47" i="3"/>
  <c r="Q51" i="3"/>
  <c r="Q43" i="3"/>
  <c r="Q27" i="3"/>
  <c r="Q11" i="3"/>
  <c r="Q38" i="3"/>
  <c r="Q34" i="3"/>
  <c r="Q46" i="3"/>
  <c r="Q31" i="3"/>
  <c r="Q15" i="3"/>
  <c r="Q14" i="3"/>
  <c r="Q35" i="3"/>
  <c r="Q19" i="3"/>
  <c r="Q58" i="3"/>
  <c r="Q39" i="3"/>
  <c r="Q54" i="3"/>
  <c r="Q23" i="3"/>
  <c r="Q55" i="3"/>
  <c r="Q22" i="3"/>
  <c r="Q5" i="3"/>
  <c r="Q30" i="3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I16" i="2" s="1"/>
  <c r="K16" i="2" s="1"/>
  <c r="H15" i="2"/>
  <c r="H14" i="2"/>
  <c r="H13" i="2"/>
  <c r="H12" i="2"/>
  <c r="H11" i="2"/>
  <c r="H10" i="2"/>
  <c r="H9" i="2"/>
  <c r="H8" i="2"/>
  <c r="H7" i="2"/>
  <c r="R11" i="2" l="1"/>
  <c r="T11" i="2" s="1"/>
  <c r="I24" i="2"/>
  <c r="S24" i="2"/>
  <c r="J30" i="2"/>
  <c r="I30" i="2"/>
  <c r="S30" i="2"/>
  <c r="J36" i="2"/>
  <c r="I36" i="2"/>
  <c r="S36" i="2"/>
  <c r="I42" i="2"/>
  <c r="S42" i="2"/>
  <c r="I48" i="2"/>
  <c r="S48" i="2"/>
  <c r="J54" i="2"/>
  <c r="I54" i="2"/>
  <c r="S54" i="2"/>
  <c r="J8" i="2"/>
  <c r="I8" i="2"/>
  <c r="K8" i="2" s="1"/>
  <c r="R12" i="2"/>
  <c r="T12" i="2" s="1"/>
  <c r="R19" i="2"/>
  <c r="T19" i="2" s="1"/>
  <c r="I21" i="2"/>
  <c r="S21" i="2"/>
  <c r="I29" i="2"/>
  <c r="S29" i="2"/>
  <c r="I12" i="2"/>
  <c r="K12" i="2" s="1"/>
  <c r="R16" i="2"/>
  <c r="T16" i="2" s="1"/>
  <c r="J28" i="2"/>
  <c r="J52" i="2"/>
  <c r="R9" i="2"/>
  <c r="T9" i="2" s="1"/>
  <c r="I20" i="2"/>
  <c r="S20" i="2"/>
  <c r="I28" i="2"/>
  <c r="S28" i="2"/>
  <c r="I34" i="2"/>
  <c r="S34" i="2"/>
  <c r="I38" i="2"/>
  <c r="S38" i="2"/>
  <c r="J44" i="2"/>
  <c r="I44" i="2"/>
  <c r="S44" i="2"/>
  <c r="I50" i="2"/>
  <c r="S50" i="2"/>
  <c r="R13" i="2"/>
  <c r="T13" i="2" s="1"/>
  <c r="R15" i="2"/>
  <c r="T15" i="2" s="1"/>
  <c r="J25" i="2"/>
  <c r="R8" i="2"/>
  <c r="T8" i="2" s="1"/>
  <c r="I22" i="2"/>
  <c r="S22" i="2"/>
  <c r="I26" i="2"/>
  <c r="S26" i="2"/>
  <c r="J32" i="2"/>
  <c r="I32" i="2"/>
  <c r="S32" i="2"/>
  <c r="J40" i="2"/>
  <c r="I40" i="2"/>
  <c r="S40" i="2"/>
  <c r="J46" i="2"/>
  <c r="I46" i="2"/>
  <c r="S46" i="2"/>
  <c r="I52" i="2"/>
  <c r="S52" i="2"/>
  <c r="R17" i="2"/>
  <c r="T17" i="2" s="1"/>
  <c r="I23" i="2"/>
  <c r="S23" i="2"/>
  <c r="I25" i="2"/>
  <c r="S25" i="2"/>
  <c r="I27" i="2"/>
  <c r="S27" i="2"/>
  <c r="I31" i="2"/>
  <c r="S31" i="2"/>
  <c r="I33" i="2"/>
  <c r="S33" i="2"/>
  <c r="I35" i="2"/>
  <c r="S35" i="2"/>
  <c r="J37" i="2"/>
  <c r="I37" i="2"/>
  <c r="S37" i="2"/>
  <c r="J39" i="2"/>
  <c r="I39" i="2"/>
  <c r="S39" i="2"/>
  <c r="I41" i="2"/>
  <c r="S41" i="2"/>
  <c r="I43" i="2"/>
  <c r="S43" i="2"/>
  <c r="I45" i="2"/>
  <c r="S45" i="2"/>
  <c r="I47" i="2"/>
  <c r="S47" i="2"/>
  <c r="I49" i="2"/>
  <c r="S49" i="2"/>
  <c r="I51" i="2"/>
  <c r="S51" i="2"/>
  <c r="I53" i="2"/>
  <c r="S53" i="2"/>
  <c r="U58" i="3"/>
  <c r="Z58" i="3"/>
  <c r="U18" i="3"/>
  <c r="Z18" i="3"/>
  <c r="AB60" i="3"/>
  <c r="AC60" i="3"/>
  <c r="U34" i="3"/>
  <c r="Z34" i="3"/>
  <c r="AB23" i="3"/>
  <c r="AC23" i="3"/>
  <c r="AB54" i="3"/>
  <c r="AC54" i="3"/>
  <c r="AB59" i="3"/>
  <c r="AC59" i="3"/>
  <c r="AB43" i="3"/>
  <c r="AC43" i="3"/>
  <c r="U30" i="3"/>
  <c r="Z30" i="3"/>
  <c r="AB47" i="3"/>
  <c r="AC47" i="3"/>
  <c r="AC57" i="3"/>
  <c r="AB57" i="3"/>
  <c r="AB9" i="3"/>
  <c r="AC9" i="3"/>
  <c r="AB39" i="3"/>
  <c r="AC39" i="3"/>
  <c r="U45" i="3"/>
  <c r="Z45" i="3"/>
  <c r="U50" i="3"/>
  <c r="Z50" i="3"/>
  <c r="AB37" i="3"/>
  <c r="AC37" i="3"/>
  <c r="AB7" i="3"/>
  <c r="AC7" i="3"/>
  <c r="AB55" i="3"/>
  <c r="AC55" i="3"/>
  <c r="AB11" i="3"/>
  <c r="AC11" i="3"/>
  <c r="U53" i="3"/>
  <c r="Z53" i="3"/>
  <c r="U42" i="3"/>
  <c r="Z42" i="3"/>
  <c r="AB21" i="3"/>
  <c r="AC21" i="3"/>
  <c r="AB28" i="3"/>
  <c r="AC28" i="3"/>
  <c r="AC20" i="3"/>
  <c r="AB20" i="3"/>
  <c r="AB62" i="3"/>
  <c r="AC62" i="3"/>
  <c r="U26" i="3"/>
  <c r="Z26" i="3"/>
  <c r="U38" i="3"/>
  <c r="Z38" i="3"/>
  <c r="AB63" i="3"/>
  <c r="AC63" i="3"/>
  <c r="U14" i="3"/>
  <c r="Z14" i="3"/>
  <c r="AB19" i="3"/>
  <c r="AC19" i="3"/>
  <c r="V17" i="3"/>
  <c r="W17" i="3" s="1"/>
  <c r="X17" i="3" s="1"/>
  <c r="AA17" i="3"/>
  <c r="AB5" i="3"/>
  <c r="AC5" i="3"/>
  <c r="AB35" i="3"/>
  <c r="AC35" i="3"/>
  <c r="U22" i="3"/>
  <c r="Z22" i="3"/>
  <c r="AB13" i="3"/>
  <c r="AC13" i="3"/>
  <c r="U10" i="3"/>
  <c r="Z10" i="3"/>
  <c r="AB31" i="3"/>
  <c r="AC31" i="3"/>
  <c r="AB46" i="3"/>
  <c r="AC46" i="3"/>
  <c r="AB51" i="3"/>
  <c r="AC51" i="3"/>
  <c r="AB64" i="3"/>
  <c r="AC64" i="3"/>
  <c r="AB27" i="3"/>
  <c r="AC27" i="3"/>
  <c r="AB15" i="3"/>
  <c r="AC15" i="3"/>
  <c r="AB29" i="3"/>
  <c r="AC29" i="3"/>
  <c r="AC61" i="3"/>
  <c r="V38" i="3"/>
  <c r="W38" i="3" s="1"/>
  <c r="X38" i="3" s="1"/>
  <c r="V53" i="3"/>
  <c r="W53" i="3" s="1"/>
  <c r="X53" i="3" s="1"/>
  <c r="V22" i="3"/>
  <c r="W22" i="3" s="1"/>
  <c r="X22" i="3" s="1"/>
  <c r="V10" i="3"/>
  <c r="W10" i="3" s="1"/>
  <c r="X10" i="3" s="1"/>
  <c r="V26" i="3"/>
  <c r="W26" i="3" s="1"/>
  <c r="X26" i="3" s="1"/>
  <c r="V14" i="3"/>
  <c r="W14" i="3" s="1"/>
  <c r="X14" i="3" s="1"/>
  <c r="U62" i="3"/>
  <c r="U5" i="3"/>
  <c r="V5" i="3"/>
  <c r="W5" i="3" s="1"/>
  <c r="X5" i="3" s="1"/>
  <c r="V54" i="3"/>
  <c r="W54" i="3" s="1"/>
  <c r="X54" i="3" s="1"/>
  <c r="U54" i="3"/>
  <c r="U55" i="3"/>
  <c r="V55" i="3"/>
  <c r="W55" i="3" s="1"/>
  <c r="X55" i="3" s="1"/>
  <c r="V30" i="3"/>
  <c r="W30" i="3" s="1"/>
  <c r="X30" i="3" s="1"/>
  <c r="U47" i="3"/>
  <c r="V47" i="3"/>
  <c r="W47" i="3" s="1"/>
  <c r="X47" i="3" s="1"/>
  <c r="U13" i="3"/>
  <c r="V13" i="3"/>
  <c r="W13" i="3" s="1"/>
  <c r="X13" i="3" s="1"/>
  <c r="U7" i="3"/>
  <c r="V7" i="3"/>
  <c r="W7" i="3" s="1"/>
  <c r="X7" i="3" s="1"/>
  <c r="V60" i="3"/>
  <c r="W60" i="3" s="1"/>
  <c r="X60" i="3" s="1"/>
  <c r="U60" i="3"/>
  <c r="U23" i="3"/>
  <c r="V23" i="3"/>
  <c r="W23" i="3" s="1"/>
  <c r="X23" i="3" s="1"/>
  <c r="U17" i="3"/>
  <c r="U35" i="3"/>
  <c r="V35" i="3"/>
  <c r="W35" i="3" s="1"/>
  <c r="X35" i="3" s="1"/>
  <c r="U59" i="3"/>
  <c r="V59" i="3"/>
  <c r="W59" i="3" s="1"/>
  <c r="X59" i="3" s="1"/>
  <c r="V34" i="3"/>
  <c r="W34" i="3" s="1"/>
  <c r="X34" i="3" s="1"/>
  <c r="U27" i="3"/>
  <c r="V27" i="3"/>
  <c r="W27" i="3" s="1"/>
  <c r="X27" i="3" s="1"/>
  <c r="U21" i="3"/>
  <c r="V21" i="3"/>
  <c r="W21" i="3" s="1"/>
  <c r="X21" i="3" s="1"/>
  <c r="U11" i="3"/>
  <c r="V11" i="3"/>
  <c r="W11" i="3" s="1"/>
  <c r="X11" i="3" s="1"/>
  <c r="U37" i="3"/>
  <c r="U19" i="3"/>
  <c r="U9" i="3"/>
  <c r="V18" i="3"/>
  <c r="W18" i="3" s="1"/>
  <c r="X18" i="3" s="1"/>
  <c r="V62" i="3"/>
  <c r="W62" i="3" s="1"/>
  <c r="X62" i="3" s="1"/>
  <c r="U39" i="3"/>
  <c r="V50" i="3"/>
  <c r="W50" i="3" s="1"/>
  <c r="X50" i="3" s="1"/>
  <c r="V37" i="3"/>
  <c r="W37" i="3" s="1"/>
  <c r="X37" i="3" s="1"/>
  <c r="V19" i="3"/>
  <c r="W19" i="3" s="1"/>
  <c r="X19" i="3" s="1"/>
  <c r="V9" i="3"/>
  <c r="W9" i="3" s="1"/>
  <c r="X9" i="3" s="1"/>
  <c r="V39" i="3"/>
  <c r="W39" i="3" s="1"/>
  <c r="X39" i="3" s="1"/>
  <c r="U31" i="3"/>
  <c r="V31" i="3"/>
  <c r="W31" i="3" s="1"/>
  <c r="X31" i="3" s="1"/>
  <c r="V45" i="3"/>
  <c r="W45" i="3" s="1"/>
  <c r="X45" i="3" s="1"/>
  <c r="U46" i="3"/>
  <c r="V46" i="3"/>
  <c r="W46" i="3" s="1"/>
  <c r="X46" i="3" s="1"/>
  <c r="U51" i="3"/>
  <c r="V51" i="3"/>
  <c r="W51" i="3" s="1"/>
  <c r="X51" i="3" s="1"/>
  <c r="V64" i="3"/>
  <c r="W64" i="3" s="1"/>
  <c r="X64" i="3" s="1"/>
  <c r="U64" i="3"/>
  <c r="V58" i="3"/>
  <c r="W58" i="3" s="1"/>
  <c r="X58" i="3" s="1"/>
  <c r="U43" i="3"/>
  <c r="V43" i="3"/>
  <c r="W43" i="3" s="1"/>
  <c r="X43" i="3" s="1"/>
  <c r="U63" i="3"/>
  <c r="V63" i="3"/>
  <c r="W63" i="3" s="1"/>
  <c r="X63" i="3" s="1"/>
  <c r="V42" i="3"/>
  <c r="W42" i="3" s="1"/>
  <c r="X42" i="3" s="1"/>
  <c r="U15" i="3"/>
  <c r="V15" i="3"/>
  <c r="W15" i="3" s="1"/>
  <c r="X15" i="3" s="1"/>
  <c r="U29" i="3"/>
  <c r="V29" i="3"/>
  <c r="W29" i="3" s="1"/>
  <c r="X29" i="3" s="1"/>
  <c r="J20" i="2"/>
  <c r="J24" i="2"/>
  <c r="J45" i="2"/>
  <c r="J53" i="2"/>
  <c r="J23" i="2"/>
  <c r="J29" i="2"/>
  <c r="J48" i="2"/>
  <c r="J21" i="2"/>
  <c r="J26" i="2"/>
  <c r="J33" i="2"/>
  <c r="J35" i="2"/>
  <c r="J42" i="2"/>
  <c r="J49" i="2"/>
  <c r="J51" i="2"/>
  <c r="J27" i="2"/>
  <c r="J34" i="2"/>
  <c r="J41" i="2"/>
  <c r="J43" i="2"/>
  <c r="J50" i="2"/>
  <c r="J12" i="2"/>
  <c r="J16" i="2"/>
  <c r="J22" i="2"/>
  <c r="J31" i="2"/>
  <c r="J38" i="2"/>
  <c r="J47" i="2"/>
  <c r="S8" i="2" l="1"/>
  <c r="I6" i="2"/>
  <c r="K6" i="2" s="1"/>
  <c r="J6" i="2"/>
  <c r="J19" i="2"/>
  <c r="I19" i="2"/>
  <c r="K19" i="2" s="1"/>
  <c r="R10" i="2"/>
  <c r="T10" i="2" s="1"/>
  <c r="J7" i="2"/>
  <c r="I7" i="2"/>
  <c r="K7" i="2" s="1"/>
  <c r="S13" i="2"/>
  <c r="J14" i="2"/>
  <c r="I14" i="2"/>
  <c r="K14" i="2" s="1"/>
  <c r="S19" i="2"/>
  <c r="J18" i="2"/>
  <c r="I18" i="2"/>
  <c r="K18" i="2" s="1"/>
  <c r="R14" i="2"/>
  <c r="T14" i="2" s="1"/>
  <c r="R18" i="2"/>
  <c r="T18" i="2" s="1"/>
  <c r="J17" i="2"/>
  <c r="I17" i="2"/>
  <c r="K17" i="2" s="1"/>
  <c r="J15" i="2"/>
  <c r="I15" i="2"/>
  <c r="K15" i="2" s="1"/>
  <c r="J10" i="2"/>
  <c r="I10" i="2"/>
  <c r="K10" i="2" s="1"/>
  <c r="S6" i="2"/>
  <c r="S9" i="2"/>
  <c r="S16" i="2"/>
  <c r="S11" i="2"/>
  <c r="J9" i="2"/>
  <c r="I9" i="2"/>
  <c r="K9" i="2" s="1"/>
  <c r="R7" i="2"/>
  <c r="T7" i="2" s="1"/>
  <c r="J13" i="2"/>
  <c r="I13" i="2"/>
  <c r="K13" i="2" s="1"/>
  <c r="J11" i="2"/>
  <c r="I11" i="2"/>
  <c r="K11" i="2" s="1"/>
  <c r="S17" i="2"/>
  <c r="S15" i="2"/>
  <c r="S12" i="2"/>
  <c r="AB26" i="3"/>
  <c r="AC26" i="3"/>
  <c r="AB45" i="3"/>
  <c r="AC45" i="3"/>
  <c r="AB34" i="3"/>
  <c r="AC34" i="3"/>
  <c r="AB18" i="3"/>
  <c r="AC18" i="3"/>
  <c r="AB22" i="3"/>
  <c r="AC22" i="3"/>
  <c r="AB53" i="3"/>
  <c r="AC53" i="3"/>
  <c r="AC17" i="3"/>
  <c r="AB17" i="3"/>
  <c r="AB38" i="3"/>
  <c r="AC38" i="3"/>
  <c r="AB42" i="3"/>
  <c r="AC42" i="3"/>
  <c r="AB50" i="3"/>
  <c r="AC50" i="3"/>
  <c r="AB30" i="3"/>
  <c r="AC30" i="3"/>
  <c r="AB58" i="3"/>
  <c r="AC58" i="3"/>
  <c r="AB10" i="3"/>
  <c r="AC10" i="3"/>
  <c r="AB14" i="3"/>
  <c r="AC14" i="3"/>
  <c r="S7" i="2" l="1"/>
  <c r="S14" i="2"/>
  <c r="S10" i="2"/>
  <c r="S18" i="2"/>
</calcChain>
</file>

<file path=xl/sharedStrings.xml><?xml version="1.0" encoding="utf-8"?>
<sst xmlns="http://schemas.openxmlformats.org/spreadsheetml/2006/main" count="247" uniqueCount="121">
  <si>
    <t>대학원</t>
  </si>
  <si>
    <t>학과</t>
  </si>
  <si>
    <t>계열</t>
  </si>
  <si>
    <t>학년</t>
  </si>
  <si>
    <t>2015학년도</t>
    <phoneticPr fontId="2" type="noConversion"/>
  </si>
  <si>
    <t>입학금</t>
  </si>
  <si>
    <t>수업료Ⅰ</t>
    <phoneticPr fontId="2" type="noConversion"/>
  </si>
  <si>
    <t>계</t>
  </si>
  <si>
    <t>일반대학원
(석사,박사)</t>
    <phoneticPr fontId="2" type="noConversion"/>
  </si>
  <si>
    <t>공학계</t>
  </si>
  <si>
    <t>2~3</t>
  </si>
  <si>
    <t>수의계</t>
  </si>
  <si>
    <t>약학계</t>
  </si>
  <si>
    <t>예능계</t>
  </si>
  <si>
    <t>의.치의학계</t>
  </si>
  <si>
    <t>의.치학계</t>
  </si>
  <si>
    <t>이학,체육계</t>
  </si>
  <si>
    <t>인문사회계</t>
  </si>
  <si>
    <t>산업대학원</t>
  </si>
  <si>
    <t>이학계</t>
  </si>
  <si>
    <t>정책대학원</t>
    <phoneticPr fontId="2" type="noConversion"/>
  </si>
  <si>
    <t>교육대학원</t>
  </si>
  <si>
    <t>공학.예능계</t>
  </si>
  <si>
    <t>공학,예능계</t>
  </si>
  <si>
    <t>이학.체육계</t>
  </si>
  <si>
    <t>산학협력대학원</t>
  </si>
  <si>
    <t>수산해양대학원</t>
  </si>
  <si>
    <t>경영전문대학원</t>
  </si>
  <si>
    <t>인문사회계(주간)</t>
  </si>
  <si>
    <t>인문사회계(야간)</t>
  </si>
  <si>
    <t>문화전문대학원</t>
  </si>
  <si>
    <t>법학전문대학원</t>
  </si>
  <si>
    <t>의학전문대학원</t>
  </si>
  <si>
    <t>의학계</t>
  </si>
  <si>
    <t>2~4</t>
    <phoneticPr fontId="2" type="noConversion"/>
  </si>
  <si>
    <t>치의학전문대학원</t>
  </si>
  <si>
    <t>학석사통합과정</t>
    <phoneticPr fontId="2" type="noConversion"/>
  </si>
  <si>
    <t>치의학계</t>
    <phoneticPr fontId="2" type="noConversion"/>
  </si>
  <si>
    <t>1~3</t>
    <phoneticPr fontId="2" type="noConversion"/>
  </si>
  <si>
    <t>치의학계</t>
  </si>
  <si>
    <t>대학명</t>
  </si>
  <si>
    <t>학과/부(계열명)</t>
  </si>
  <si>
    <t>수업료</t>
  </si>
  <si>
    <t>기성회비</t>
  </si>
  <si>
    <t>수업료+
기성회비</t>
    <phoneticPr fontId="2" type="noConversion"/>
  </si>
  <si>
    <t>수업료Ⅱ
[구(舊) 기성회비                 상당액]</t>
    <phoneticPr fontId="2" type="noConversion"/>
  </si>
  <si>
    <t>수업료ⅠⅡ</t>
    <phoneticPr fontId="2" type="noConversion"/>
  </si>
  <si>
    <t>전남대학교</t>
  </si>
  <si>
    <t>자율전공학부(인문)(인문사회계)</t>
    <phoneticPr fontId="2" type="noConversion"/>
  </si>
  <si>
    <t>자율전공학부(자연)(이학계)</t>
    <phoneticPr fontId="2" type="noConversion"/>
  </si>
  <si>
    <t>자율전공학부(인문·자연)(인문사회계)</t>
    <phoneticPr fontId="2" type="noConversion"/>
  </si>
  <si>
    <t>생명과학기술학부(생명과학전공,시스템생명공학전공)(이학계)</t>
  </si>
  <si>
    <t>1~4</t>
    <phoneticPr fontId="2" type="noConversion"/>
  </si>
  <si>
    <t>생명과학기술학부(생물공학전공)
(공학계)</t>
    <phoneticPr fontId="2" type="noConversion"/>
  </si>
  <si>
    <t>간호대학</t>
  </si>
  <si>
    <t>간호학과(이학계)</t>
  </si>
  <si>
    <t>2~4</t>
  </si>
  <si>
    <t>경영대학</t>
  </si>
  <si>
    <t>전학과(경영계)</t>
  </si>
  <si>
    <t>공과대학</t>
  </si>
  <si>
    <t>전학과(공학계)</t>
  </si>
  <si>
    <t>농업생명과학대학</t>
  </si>
  <si>
    <t>농업경제학과(인문사회계)</t>
  </si>
  <si>
    <t>농업경제학과를제외한전학과(이학계)</t>
  </si>
  <si>
    <t>법과대학</t>
  </si>
  <si>
    <t>전학과(인문사회계)</t>
  </si>
  <si>
    <t>사범대학</t>
    <phoneticPr fontId="2" type="noConversion"/>
  </si>
  <si>
    <t>음악교육(예능계)</t>
  </si>
  <si>
    <t>예능,이학,체육계를제외한전학과
(인문사회계)</t>
    <phoneticPr fontId="2" type="noConversion"/>
  </si>
  <si>
    <t>체육교육과(체육계)</t>
  </si>
  <si>
    <t>사회과학대학</t>
  </si>
  <si>
    <t>생활과학대학</t>
  </si>
  <si>
    <t>전학과(이학계)</t>
  </si>
  <si>
    <t>수의과대학</t>
  </si>
  <si>
    <t>수의예과</t>
  </si>
  <si>
    <t>수의학과(수의계)</t>
  </si>
  <si>
    <t>1~4</t>
  </si>
  <si>
    <t>약학대학</t>
  </si>
  <si>
    <t>전학과(약학계)(2008학년도 이전 입학생)</t>
  </si>
  <si>
    <t>전학과(약학계)(2011학년도 이후 입학생)</t>
  </si>
  <si>
    <t>예술대학</t>
  </si>
  <si>
    <t>전학과(예능계)</t>
  </si>
  <si>
    <t>의과대학</t>
    <phoneticPr fontId="2" type="noConversion"/>
  </si>
  <si>
    <t>의예과</t>
  </si>
  <si>
    <t>의학과(의학계)</t>
  </si>
  <si>
    <t>의학과(편입)(의학계)</t>
    <phoneticPr fontId="2" type="noConversion"/>
  </si>
  <si>
    <t>인문대학</t>
  </si>
  <si>
    <t>자연과학대학</t>
  </si>
  <si>
    <t>치과대학</t>
  </si>
  <si>
    <t>전학과(치의학계)</t>
  </si>
  <si>
    <t>공학대학</t>
  </si>
  <si>
    <t>응용수학과(이학계)</t>
  </si>
  <si>
    <t>응용수학과를제외한전학과(공학계)</t>
  </si>
  <si>
    <t>문화사회과학대학</t>
  </si>
  <si>
    <t>문화콘텐츠학부(이학계)</t>
  </si>
  <si>
    <t>시각정보디자인학과(예능계)</t>
  </si>
  <si>
    <t>수산해양대학</t>
  </si>
  <si>
    <t>증감</t>
    <phoneticPr fontId="1" type="noConversion"/>
  </si>
  <si>
    <t>수업료2대비
증감</t>
    <phoneticPr fontId="1" type="noConversion"/>
  </si>
  <si>
    <t>증감</t>
    <phoneticPr fontId="1" type="noConversion"/>
  </si>
  <si>
    <t>인상율</t>
    <phoneticPr fontId="1" type="noConversion"/>
  </si>
  <si>
    <t>(단위:원)</t>
    <phoneticPr fontId="1" type="noConversion"/>
  </si>
  <si>
    <t>2017학년도</t>
    <phoneticPr fontId="2" type="noConversion"/>
  </si>
  <si>
    <t>2017학년도 학기별 등록금 일람표(대학원)</t>
    <phoneticPr fontId="2" type="noConversion"/>
  </si>
  <si>
    <t>2017학년도 학기별 등록금 일람표(학부)</t>
    <phoneticPr fontId="2" type="noConversion"/>
  </si>
  <si>
    <t>인상률</t>
    <phoneticPr fontId="2" type="noConversion"/>
  </si>
  <si>
    <t>검증</t>
    <phoneticPr fontId="1" type="noConversion"/>
  </si>
  <si>
    <t>4~6</t>
    <phoneticPr fontId="2" type="noConversion"/>
  </si>
  <si>
    <t>수업료Ⅱ</t>
    <phoneticPr fontId="2" type="noConversion"/>
  </si>
  <si>
    <t>수업료 II</t>
    <phoneticPr fontId="2" type="noConversion"/>
  </si>
  <si>
    <t>2013학년도</t>
    <phoneticPr fontId="2" type="noConversion"/>
  </si>
  <si>
    <t>2014학년도</t>
    <phoneticPr fontId="2" type="noConversion"/>
  </si>
  <si>
    <t>2015학년도</t>
    <phoneticPr fontId="2" type="noConversion"/>
  </si>
  <si>
    <t>2016학년도</t>
    <phoneticPr fontId="2" type="noConversion"/>
  </si>
  <si>
    <t>수학,물리,화학,생물,지구과학,가정교육,과학교육(이학계)</t>
    <phoneticPr fontId="2" type="noConversion"/>
  </si>
  <si>
    <r>
      <t>해양기술학부(1학년),해양기술학부(공학계열제외한전공),식품공학·영양학부(영양식품학전공),식품·수산생명의학부(수산생명의학전공,영양식품학전공),</t>
    </r>
    <r>
      <rPr>
        <sz val="10"/>
        <color theme="1"/>
        <rFont val="맑은 고딕"/>
        <family val="3"/>
        <charset val="129"/>
        <scheme val="minor"/>
      </rPr>
      <t>해양바이오식품학과</t>
    </r>
    <r>
      <rPr>
        <sz val="10"/>
        <rFont val="맑은 고딕"/>
        <family val="3"/>
        <charset val="129"/>
        <scheme val="minor"/>
      </rPr>
      <t>,수산생명의학과,해양경찰학과(이학계)</t>
    </r>
    <phoneticPr fontId="2" type="noConversion"/>
  </si>
  <si>
    <r>
      <t xml:space="preserve">수업료Ⅱ
</t>
    </r>
    <r>
      <rPr>
        <sz val="10"/>
        <rFont val="맑은 고딕"/>
        <family val="3"/>
        <charset val="129"/>
        <scheme val="minor"/>
      </rPr>
      <t>[구(舊) 기성회비                 상당액]</t>
    </r>
    <phoneticPr fontId="2" type="noConversion"/>
  </si>
  <si>
    <t>인문사회계
(법학전문대학원 
박사과정 포함)</t>
    <phoneticPr fontId="2" type="noConversion"/>
  </si>
  <si>
    <t>해양기술학부(조선해양공학전공,기관시스템공학전공), 식품공학·영양학부(해양식품공학전공),
식품·수산생명의학부(해양식품공학전공)
(공학계)</t>
    <phoneticPr fontId="2" type="noConversion"/>
  </si>
  <si>
    <t>국제학부,물류통상학부(구 경상학부)
(인문사회계)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</si>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</sst>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);[Red]\(0.00\)"/>
    <numFmt numFmtId="177" formatCode="0.0%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2" applyFont="1">
      <alignment vertical="center"/>
    </xf>
    <xf numFmtId="41" fontId="3" fillId="0" borderId="0" xfId="2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177" fontId="3" fillId="0" borderId="0" xfId="1" applyNumberFormat="1" applyFont="1">
      <alignment vertical="center"/>
    </xf>
    <xf numFmtId="41" fontId="3" fillId="0" borderId="0" xfId="2" applyFont="1" applyFill="1">
      <alignment vertical="center"/>
    </xf>
    <xf numFmtId="41" fontId="3" fillId="0" borderId="0" xfId="0" applyNumberFormat="1" applyFont="1" applyFill="1">
      <alignment vertical="center"/>
    </xf>
    <xf numFmtId="41" fontId="6" fillId="0" borderId="0" xfId="0" applyNumberFormat="1" applyFont="1" applyFill="1">
      <alignment vertical="center"/>
    </xf>
    <xf numFmtId="41" fontId="6" fillId="0" borderId="0" xfId="2" applyFont="1" applyFill="1">
      <alignment vertical="center"/>
    </xf>
    <xf numFmtId="10" fontId="3" fillId="0" borderId="0" xfId="1" applyNumberFormat="1" applyFont="1" applyFill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" fontId="8" fillId="0" borderId="8" xfId="0" applyNumberFormat="1" applyFont="1" applyBorder="1">
      <alignment vertical="center"/>
    </xf>
    <xf numFmtId="3" fontId="8" fillId="0" borderId="9" xfId="0" applyNumberFormat="1" applyFont="1" applyBorder="1">
      <alignment vertical="center"/>
    </xf>
    <xf numFmtId="3" fontId="8" fillId="0" borderId="10" xfId="0" applyNumberFormat="1" applyFont="1" applyBorder="1">
      <alignment vertical="center"/>
    </xf>
    <xf numFmtId="3" fontId="8" fillId="0" borderId="19" xfId="0" applyNumberFormat="1" applyFont="1" applyBorder="1">
      <alignment vertical="center"/>
    </xf>
    <xf numFmtId="3" fontId="8" fillId="0" borderId="44" xfId="0" applyNumberFormat="1" applyFont="1" applyBorder="1">
      <alignment vertical="center"/>
    </xf>
    <xf numFmtId="3" fontId="7" fillId="0" borderId="44" xfId="0" applyNumberFormat="1" applyFont="1" applyBorder="1" applyAlignment="1">
      <alignment vertical="center" shrinkToFit="1"/>
    </xf>
    <xf numFmtId="3" fontId="7" fillId="0" borderId="19" xfId="0" applyNumberFormat="1" applyFont="1" applyBorder="1" applyAlignment="1">
      <alignment vertical="center" shrinkToFit="1"/>
    </xf>
    <xf numFmtId="3" fontId="7" fillId="0" borderId="10" xfId="0" applyNumberFormat="1" applyFont="1" applyBorder="1" applyAlignment="1">
      <alignment vertical="center" shrinkToFit="1"/>
    </xf>
    <xf numFmtId="3" fontId="8" fillId="0" borderId="42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3" fontId="8" fillId="0" borderId="12" xfId="0" applyNumberFormat="1" applyFont="1" applyBorder="1">
      <alignment vertical="center"/>
    </xf>
    <xf numFmtId="3" fontId="8" fillId="0" borderId="13" xfId="0" applyNumberFormat="1" applyFont="1" applyBorder="1">
      <alignment vertical="center"/>
    </xf>
    <xf numFmtId="3" fontId="8" fillId="0" borderId="11" xfId="0" applyNumberFormat="1" applyFont="1" applyBorder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right" vertical="center"/>
    </xf>
    <xf numFmtId="3" fontId="8" fillId="0" borderId="30" xfId="0" applyNumberFormat="1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3" fontId="8" fillId="0" borderId="14" xfId="0" applyNumberFormat="1" applyFont="1" applyBorder="1">
      <alignment vertical="center"/>
    </xf>
    <xf numFmtId="3" fontId="8" fillId="0" borderId="15" xfId="0" applyNumberFormat="1" applyFont="1" applyBorder="1">
      <alignment vertical="center"/>
    </xf>
    <xf numFmtId="3" fontId="8" fillId="0" borderId="16" xfId="0" applyNumberFormat="1" applyFont="1" applyBorder="1">
      <alignment vertical="center"/>
    </xf>
    <xf numFmtId="3" fontId="8" fillId="0" borderId="34" xfId="0" applyNumberFormat="1" applyFont="1" applyBorder="1">
      <alignment vertical="center"/>
    </xf>
    <xf numFmtId="3" fontId="8" fillId="0" borderId="35" xfId="0" applyNumberFormat="1" applyFont="1" applyBorder="1">
      <alignment vertical="center"/>
    </xf>
    <xf numFmtId="3" fontId="8" fillId="0" borderId="45" xfId="0" applyNumberFormat="1" applyFont="1" applyBorder="1">
      <alignment vertical="center"/>
    </xf>
    <xf numFmtId="3" fontId="8" fillId="0" borderId="37" xfId="0" applyNumberFormat="1" applyFont="1" applyBorder="1">
      <alignment vertical="center"/>
    </xf>
    <xf numFmtId="3" fontId="7" fillId="0" borderId="45" xfId="0" applyNumberFormat="1" applyFont="1" applyBorder="1" applyAlignment="1">
      <alignment vertical="center" shrinkToFit="1"/>
    </xf>
    <xf numFmtId="3" fontId="7" fillId="0" borderId="35" xfId="0" applyNumberFormat="1" applyFont="1" applyBorder="1" applyAlignment="1">
      <alignment vertical="center" shrinkToFit="1"/>
    </xf>
    <xf numFmtId="3" fontId="7" fillId="0" borderId="37" xfId="0" applyNumberFormat="1" applyFont="1" applyBorder="1" applyAlignment="1">
      <alignment vertical="center" shrinkToFit="1"/>
    </xf>
    <xf numFmtId="3" fontId="8" fillId="0" borderId="1" xfId="0" applyNumberFormat="1" applyFont="1" applyBorder="1" applyAlignment="1">
      <alignment horizontal="center" vertical="center"/>
    </xf>
    <xf numFmtId="3" fontId="8" fillId="0" borderId="4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8" fillId="0" borderId="10" xfId="0" applyNumberFormat="1" applyFont="1" applyFill="1" applyBorder="1" applyAlignment="1">
      <alignment horizontal="right" vertical="center" wrapText="1"/>
    </xf>
    <xf numFmtId="3" fontId="7" fillId="0" borderId="39" xfId="0" applyNumberFormat="1" applyFont="1" applyFill="1" applyBorder="1" applyAlignment="1">
      <alignment horizontal="right" vertical="center" wrapText="1"/>
    </xf>
    <xf numFmtId="176" fontId="8" fillId="0" borderId="22" xfId="0" applyNumberFormat="1" applyFont="1" applyFill="1" applyBorder="1" applyAlignment="1">
      <alignment horizontal="center" vertical="center"/>
    </xf>
    <xf numFmtId="41" fontId="7" fillId="0" borderId="0" xfId="2" applyFont="1" applyFill="1" applyBorder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right" vertical="center" wrapText="1"/>
    </xf>
    <xf numFmtId="3" fontId="8" fillId="0" borderId="13" xfId="0" applyNumberFormat="1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3" fontId="8" fillId="0" borderId="15" xfId="0" applyNumberFormat="1" applyFont="1" applyFill="1" applyBorder="1" applyAlignment="1">
      <alignment horizontal="right" vertical="center" wrapText="1"/>
    </xf>
    <xf numFmtId="3" fontId="8" fillId="0" borderId="16" xfId="0" applyNumberFormat="1" applyFont="1" applyFill="1" applyBorder="1" applyAlignment="1">
      <alignment horizontal="right" vertical="center" wrapText="1"/>
    </xf>
    <xf numFmtId="3" fontId="7" fillId="0" borderId="49" xfId="0" applyNumberFormat="1" applyFont="1" applyFill="1" applyBorder="1" applyAlignment="1">
      <alignment horizontal="right" vertical="center" wrapText="1"/>
    </xf>
    <xf numFmtId="176" fontId="8" fillId="0" borderId="1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0" fontId="8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1" fontId="10" fillId="0" borderId="8" xfId="2" applyFont="1" applyBorder="1" applyAlignment="1">
      <alignment horizontal="right" vertical="center"/>
    </xf>
    <xf numFmtId="41" fontId="10" fillId="0" borderId="9" xfId="2" applyFont="1" applyBorder="1" applyAlignment="1">
      <alignment horizontal="right" vertical="center"/>
    </xf>
    <xf numFmtId="41" fontId="10" fillId="0" borderId="10" xfId="2" applyFont="1" applyBorder="1" applyAlignment="1">
      <alignment horizontal="right" vertical="center"/>
    </xf>
    <xf numFmtId="41" fontId="10" fillId="0" borderId="12" xfId="2" applyFont="1" applyBorder="1" applyAlignment="1">
      <alignment horizontal="right" vertical="center"/>
    </xf>
    <xf numFmtId="41" fontId="10" fillId="0" borderId="13" xfId="2" applyFont="1" applyBorder="1" applyAlignment="1">
      <alignment horizontal="right" vertical="center"/>
    </xf>
    <xf numFmtId="41" fontId="10" fillId="0" borderId="11" xfId="2" applyFont="1" applyBorder="1" applyAlignment="1">
      <alignment horizontal="right" vertical="center"/>
    </xf>
    <xf numFmtId="41" fontId="10" fillId="0" borderId="14" xfId="2" applyFont="1" applyBorder="1" applyAlignment="1">
      <alignment horizontal="right" vertical="center"/>
    </xf>
    <xf numFmtId="41" fontId="10" fillId="0" borderId="15" xfId="2" applyFont="1" applyBorder="1" applyAlignment="1">
      <alignment horizontal="right" vertical="center"/>
    </xf>
    <xf numFmtId="41" fontId="10" fillId="0" borderId="16" xfId="2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41" fontId="10" fillId="0" borderId="8" xfId="2" applyFont="1" applyFill="1" applyBorder="1">
      <alignment vertical="center"/>
    </xf>
    <xf numFmtId="41" fontId="10" fillId="0" borderId="9" xfId="2" applyFont="1" applyFill="1" applyBorder="1">
      <alignment vertical="center"/>
    </xf>
    <xf numFmtId="41" fontId="10" fillId="0" borderId="10" xfId="2" applyFont="1" applyFill="1" applyBorder="1">
      <alignment vertical="center"/>
    </xf>
    <xf numFmtId="41" fontId="10" fillId="0" borderId="12" xfId="2" applyFont="1" applyFill="1" applyBorder="1">
      <alignment vertical="center"/>
    </xf>
    <xf numFmtId="41" fontId="10" fillId="0" borderId="13" xfId="2" applyFont="1" applyFill="1" applyBorder="1">
      <alignment vertical="center"/>
    </xf>
    <xf numFmtId="41" fontId="10" fillId="0" borderId="11" xfId="2" applyFont="1" applyFill="1" applyBorder="1">
      <alignment vertical="center"/>
    </xf>
    <xf numFmtId="41" fontId="10" fillId="0" borderId="14" xfId="2" applyFont="1" applyFill="1" applyBorder="1">
      <alignment vertical="center"/>
    </xf>
    <xf numFmtId="41" fontId="10" fillId="0" borderId="15" xfId="2" applyFont="1" applyFill="1" applyBorder="1">
      <alignment vertical="center"/>
    </xf>
    <xf numFmtId="41" fontId="10" fillId="0" borderId="16" xfId="2" applyFont="1" applyFill="1" applyBorder="1">
      <alignment vertical="center"/>
    </xf>
    <xf numFmtId="0" fontId="3" fillId="0" borderId="0" xfId="0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wrapText="1" shrinkToFi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68"/>
  <sheetViews>
    <sheetView zoomScale="90" zoomScaleNormal="90" workbookViewId="0">
      <selection activeCell="C19" sqref="C19"/>
    </sheetView>
  </sheetViews>
  <sheetFormatPr defaultRowHeight="16.5" x14ac:dyDescent="0.3"/>
  <cols>
    <col min="1" max="1" width="11" style="150" customWidth="1"/>
    <col min="2" max="2" width="36.75" style="1" customWidth="1"/>
    <col min="3" max="3" width="6.875" style="1" customWidth="1"/>
    <col min="4" max="4" width="9.875" style="1" hidden="1" customWidth="1"/>
    <col min="5" max="5" width="10.125" style="1" hidden="1" customWidth="1"/>
    <col min="6" max="6" width="10.75" style="1" hidden="1" customWidth="1"/>
    <col min="7" max="7" width="10.375" style="1" hidden="1" customWidth="1"/>
    <col min="8" max="12" width="9.875" style="1" hidden="1" customWidth="1"/>
    <col min="13" max="17" width="9.625" style="1" hidden="1" customWidth="1"/>
    <col min="18" max="19" width="11.5" style="1" hidden="1" customWidth="1"/>
    <col min="20" max="20" width="16.5" style="1" hidden="1" customWidth="1"/>
    <col min="21" max="21" width="9.625" style="1" hidden="1" customWidth="1"/>
    <col min="22" max="22" width="11.5" style="1" hidden="1" customWidth="1"/>
    <col min="23" max="23" width="5.375" style="5" hidden="1" customWidth="1"/>
    <col min="24" max="24" width="5.75" style="5" hidden="1" customWidth="1"/>
    <col min="25" max="25" width="10.5" style="1" bestFit="1" customWidth="1"/>
    <col min="26" max="26" width="9.75" style="1" customWidth="1"/>
    <col min="27" max="27" width="10.875" style="1" customWidth="1"/>
    <col min="28" max="28" width="11.875" style="1" hidden="1" customWidth="1"/>
    <col min="29" max="29" width="10.625" style="1" customWidth="1"/>
    <col min="30" max="256" width="9" style="1"/>
    <col min="257" max="257" width="15.375" style="1" customWidth="1"/>
    <col min="258" max="258" width="27.125" style="1" customWidth="1"/>
    <col min="259" max="259" width="5.875" style="1" customWidth="1"/>
    <col min="260" max="260" width="9.875" style="1" customWidth="1"/>
    <col min="261" max="261" width="10.125" style="1" customWidth="1"/>
    <col min="262" max="262" width="10.75" style="1" customWidth="1"/>
    <col min="263" max="263" width="10.375" style="1" customWidth="1"/>
    <col min="264" max="278" width="9.875" style="1" customWidth="1"/>
    <col min="279" max="279" width="13.25" style="1" customWidth="1"/>
    <col min="280" max="512" width="9" style="1"/>
    <col min="513" max="513" width="15.375" style="1" customWidth="1"/>
    <col min="514" max="514" width="27.125" style="1" customWidth="1"/>
    <col min="515" max="515" width="5.875" style="1" customWidth="1"/>
    <col min="516" max="516" width="9.875" style="1" customWidth="1"/>
    <col min="517" max="517" width="10.125" style="1" customWidth="1"/>
    <col min="518" max="518" width="10.75" style="1" customWidth="1"/>
    <col min="519" max="519" width="10.375" style="1" customWidth="1"/>
    <col min="520" max="534" width="9.875" style="1" customWidth="1"/>
    <col min="535" max="535" width="13.25" style="1" customWidth="1"/>
    <col min="536" max="768" width="9" style="1"/>
    <col min="769" max="769" width="15.375" style="1" customWidth="1"/>
    <col min="770" max="770" width="27.125" style="1" customWidth="1"/>
    <col min="771" max="771" width="5.875" style="1" customWidth="1"/>
    <col min="772" max="772" width="9.875" style="1" customWidth="1"/>
    <col min="773" max="773" width="10.125" style="1" customWidth="1"/>
    <col min="774" max="774" width="10.75" style="1" customWidth="1"/>
    <col min="775" max="775" width="10.375" style="1" customWidth="1"/>
    <col min="776" max="790" width="9.875" style="1" customWidth="1"/>
    <col min="791" max="791" width="13.25" style="1" customWidth="1"/>
    <col min="792" max="1024" width="9" style="1"/>
    <col min="1025" max="1025" width="15.375" style="1" customWidth="1"/>
    <col min="1026" max="1026" width="27.125" style="1" customWidth="1"/>
    <col min="1027" max="1027" width="5.875" style="1" customWidth="1"/>
    <col min="1028" max="1028" width="9.875" style="1" customWidth="1"/>
    <col min="1029" max="1029" width="10.125" style="1" customWidth="1"/>
    <col min="1030" max="1030" width="10.75" style="1" customWidth="1"/>
    <col min="1031" max="1031" width="10.375" style="1" customWidth="1"/>
    <col min="1032" max="1046" width="9.875" style="1" customWidth="1"/>
    <col min="1047" max="1047" width="13.25" style="1" customWidth="1"/>
    <col min="1048" max="1280" width="9" style="1"/>
    <col min="1281" max="1281" width="15.375" style="1" customWidth="1"/>
    <col min="1282" max="1282" width="27.125" style="1" customWidth="1"/>
    <col min="1283" max="1283" width="5.875" style="1" customWidth="1"/>
    <col min="1284" max="1284" width="9.875" style="1" customWidth="1"/>
    <col min="1285" max="1285" width="10.125" style="1" customWidth="1"/>
    <col min="1286" max="1286" width="10.75" style="1" customWidth="1"/>
    <col min="1287" max="1287" width="10.375" style="1" customWidth="1"/>
    <col min="1288" max="1302" width="9.875" style="1" customWidth="1"/>
    <col min="1303" max="1303" width="13.25" style="1" customWidth="1"/>
    <col min="1304" max="1536" width="9" style="1"/>
    <col min="1537" max="1537" width="15.375" style="1" customWidth="1"/>
    <col min="1538" max="1538" width="27.125" style="1" customWidth="1"/>
    <col min="1539" max="1539" width="5.875" style="1" customWidth="1"/>
    <col min="1540" max="1540" width="9.875" style="1" customWidth="1"/>
    <col min="1541" max="1541" width="10.125" style="1" customWidth="1"/>
    <col min="1542" max="1542" width="10.75" style="1" customWidth="1"/>
    <col min="1543" max="1543" width="10.375" style="1" customWidth="1"/>
    <col min="1544" max="1558" width="9.875" style="1" customWidth="1"/>
    <col min="1559" max="1559" width="13.25" style="1" customWidth="1"/>
    <col min="1560" max="1792" width="9" style="1"/>
    <col min="1793" max="1793" width="15.375" style="1" customWidth="1"/>
    <col min="1794" max="1794" width="27.125" style="1" customWidth="1"/>
    <col min="1795" max="1795" width="5.875" style="1" customWidth="1"/>
    <col min="1796" max="1796" width="9.875" style="1" customWidth="1"/>
    <col min="1797" max="1797" width="10.125" style="1" customWidth="1"/>
    <col min="1798" max="1798" width="10.75" style="1" customWidth="1"/>
    <col min="1799" max="1799" width="10.375" style="1" customWidth="1"/>
    <col min="1800" max="1814" width="9.875" style="1" customWidth="1"/>
    <col min="1815" max="1815" width="13.25" style="1" customWidth="1"/>
    <col min="1816" max="2048" width="9" style="1"/>
    <col min="2049" max="2049" width="15.375" style="1" customWidth="1"/>
    <col min="2050" max="2050" width="27.125" style="1" customWidth="1"/>
    <col min="2051" max="2051" width="5.875" style="1" customWidth="1"/>
    <col min="2052" max="2052" width="9.875" style="1" customWidth="1"/>
    <col min="2053" max="2053" width="10.125" style="1" customWidth="1"/>
    <col min="2054" max="2054" width="10.75" style="1" customWidth="1"/>
    <col min="2055" max="2055" width="10.375" style="1" customWidth="1"/>
    <col min="2056" max="2070" width="9.875" style="1" customWidth="1"/>
    <col min="2071" max="2071" width="13.25" style="1" customWidth="1"/>
    <col min="2072" max="2304" width="9" style="1"/>
    <col min="2305" max="2305" width="15.375" style="1" customWidth="1"/>
    <col min="2306" max="2306" width="27.125" style="1" customWidth="1"/>
    <col min="2307" max="2307" width="5.875" style="1" customWidth="1"/>
    <col min="2308" max="2308" width="9.875" style="1" customWidth="1"/>
    <col min="2309" max="2309" width="10.125" style="1" customWidth="1"/>
    <col min="2310" max="2310" width="10.75" style="1" customWidth="1"/>
    <col min="2311" max="2311" width="10.375" style="1" customWidth="1"/>
    <col min="2312" max="2326" width="9.875" style="1" customWidth="1"/>
    <col min="2327" max="2327" width="13.25" style="1" customWidth="1"/>
    <col min="2328" max="2560" width="9" style="1"/>
    <col min="2561" max="2561" width="15.375" style="1" customWidth="1"/>
    <col min="2562" max="2562" width="27.125" style="1" customWidth="1"/>
    <col min="2563" max="2563" width="5.875" style="1" customWidth="1"/>
    <col min="2564" max="2564" width="9.875" style="1" customWidth="1"/>
    <col min="2565" max="2565" width="10.125" style="1" customWidth="1"/>
    <col min="2566" max="2566" width="10.75" style="1" customWidth="1"/>
    <col min="2567" max="2567" width="10.375" style="1" customWidth="1"/>
    <col min="2568" max="2582" width="9.875" style="1" customWidth="1"/>
    <col min="2583" max="2583" width="13.25" style="1" customWidth="1"/>
    <col min="2584" max="2816" width="9" style="1"/>
    <col min="2817" max="2817" width="15.375" style="1" customWidth="1"/>
    <col min="2818" max="2818" width="27.125" style="1" customWidth="1"/>
    <col min="2819" max="2819" width="5.875" style="1" customWidth="1"/>
    <col min="2820" max="2820" width="9.875" style="1" customWidth="1"/>
    <col min="2821" max="2821" width="10.125" style="1" customWidth="1"/>
    <col min="2822" max="2822" width="10.75" style="1" customWidth="1"/>
    <col min="2823" max="2823" width="10.375" style="1" customWidth="1"/>
    <col min="2824" max="2838" width="9.875" style="1" customWidth="1"/>
    <col min="2839" max="2839" width="13.25" style="1" customWidth="1"/>
    <col min="2840" max="3072" width="9" style="1"/>
    <col min="3073" max="3073" width="15.375" style="1" customWidth="1"/>
    <col min="3074" max="3074" width="27.125" style="1" customWidth="1"/>
    <col min="3075" max="3075" width="5.875" style="1" customWidth="1"/>
    <col min="3076" max="3076" width="9.875" style="1" customWidth="1"/>
    <col min="3077" max="3077" width="10.125" style="1" customWidth="1"/>
    <col min="3078" max="3078" width="10.75" style="1" customWidth="1"/>
    <col min="3079" max="3079" width="10.375" style="1" customWidth="1"/>
    <col min="3080" max="3094" width="9.875" style="1" customWidth="1"/>
    <col min="3095" max="3095" width="13.25" style="1" customWidth="1"/>
    <col min="3096" max="3328" width="9" style="1"/>
    <col min="3329" max="3329" width="15.375" style="1" customWidth="1"/>
    <col min="3330" max="3330" width="27.125" style="1" customWidth="1"/>
    <col min="3331" max="3331" width="5.875" style="1" customWidth="1"/>
    <col min="3332" max="3332" width="9.875" style="1" customWidth="1"/>
    <col min="3333" max="3333" width="10.125" style="1" customWidth="1"/>
    <col min="3334" max="3334" width="10.75" style="1" customWidth="1"/>
    <col min="3335" max="3335" width="10.375" style="1" customWidth="1"/>
    <col min="3336" max="3350" width="9.875" style="1" customWidth="1"/>
    <col min="3351" max="3351" width="13.25" style="1" customWidth="1"/>
    <col min="3352" max="3584" width="9" style="1"/>
    <col min="3585" max="3585" width="15.375" style="1" customWidth="1"/>
    <col min="3586" max="3586" width="27.125" style="1" customWidth="1"/>
    <col min="3587" max="3587" width="5.875" style="1" customWidth="1"/>
    <col min="3588" max="3588" width="9.875" style="1" customWidth="1"/>
    <col min="3589" max="3589" width="10.125" style="1" customWidth="1"/>
    <col min="3590" max="3590" width="10.75" style="1" customWidth="1"/>
    <col min="3591" max="3591" width="10.375" style="1" customWidth="1"/>
    <col min="3592" max="3606" width="9.875" style="1" customWidth="1"/>
    <col min="3607" max="3607" width="13.25" style="1" customWidth="1"/>
    <col min="3608" max="3840" width="9" style="1"/>
    <col min="3841" max="3841" width="15.375" style="1" customWidth="1"/>
    <col min="3842" max="3842" width="27.125" style="1" customWidth="1"/>
    <col min="3843" max="3843" width="5.875" style="1" customWidth="1"/>
    <col min="3844" max="3844" width="9.875" style="1" customWidth="1"/>
    <col min="3845" max="3845" width="10.125" style="1" customWidth="1"/>
    <col min="3846" max="3846" width="10.75" style="1" customWidth="1"/>
    <col min="3847" max="3847" width="10.375" style="1" customWidth="1"/>
    <col min="3848" max="3862" width="9.875" style="1" customWidth="1"/>
    <col min="3863" max="3863" width="13.25" style="1" customWidth="1"/>
    <col min="3864" max="4096" width="9" style="1"/>
    <col min="4097" max="4097" width="15.375" style="1" customWidth="1"/>
    <col min="4098" max="4098" width="27.125" style="1" customWidth="1"/>
    <col min="4099" max="4099" width="5.875" style="1" customWidth="1"/>
    <col min="4100" max="4100" width="9.875" style="1" customWidth="1"/>
    <col min="4101" max="4101" width="10.125" style="1" customWidth="1"/>
    <col min="4102" max="4102" width="10.75" style="1" customWidth="1"/>
    <col min="4103" max="4103" width="10.375" style="1" customWidth="1"/>
    <col min="4104" max="4118" width="9.875" style="1" customWidth="1"/>
    <col min="4119" max="4119" width="13.25" style="1" customWidth="1"/>
    <col min="4120" max="4352" width="9" style="1"/>
    <col min="4353" max="4353" width="15.375" style="1" customWidth="1"/>
    <col min="4354" max="4354" width="27.125" style="1" customWidth="1"/>
    <col min="4355" max="4355" width="5.875" style="1" customWidth="1"/>
    <col min="4356" max="4356" width="9.875" style="1" customWidth="1"/>
    <col min="4357" max="4357" width="10.125" style="1" customWidth="1"/>
    <col min="4358" max="4358" width="10.75" style="1" customWidth="1"/>
    <col min="4359" max="4359" width="10.375" style="1" customWidth="1"/>
    <col min="4360" max="4374" width="9.875" style="1" customWidth="1"/>
    <col min="4375" max="4375" width="13.25" style="1" customWidth="1"/>
    <col min="4376" max="4608" width="9" style="1"/>
    <col min="4609" max="4609" width="15.375" style="1" customWidth="1"/>
    <col min="4610" max="4610" width="27.125" style="1" customWidth="1"/>
    <col min="4611" max="4611" width="5.875" style="1" customWidth="1"/>
    <col min="4612" max="4612" width="9.875" style="1" customWidth="1"/>
    <col min="4613" max="4613" width="10.125" style="1" customWidth="1"/>
    <col min="4614" max="4614" width="10.75" style="1" customWidth="1"/>
    <col min="4615" max="4615" width="10.375" style="1" customWidth="1"/>
    <col min="4616" max="4630" width="9.875" style="1" customWidth="1"/>
    <col min="4631" max="4631" width="13.25" style="1" customWidth="1"/>
    <col min="4632" max="4864" width="9" style="1"/>
    <col min="4865" max="4865" width="15.375" style="1" customWidth="1"/>
    <col min="4866" max="4866" width="27.125" style="1" customWidth="1"/>
    <col min="4867" max="4867" width="5.875" style="1" customWidth="1"/>
    <col min="4868" max="4868" width="9.875" style="1" customWidth="1"/>
    <col min="4869" max="4869" width="10.125" style="1" customWidth="1"/>
    <col min="4870" max="4870" width="10.75" style="1" customWidth="1"/>
    <col min="4871" max="4871" width="10.375" style="1" customWidth="1"/>
    <col min="4872" max="4886" width="9.875" style="1" customWidth="1"/>
    <col min="4887" max="4887" width="13.25" style="1" customWidth="1"/>
    <col min="4888" max="5120" width="9" style="1"/>
    <col min="5121" max="5121" width="15.375" style="1" customWidth="1"/>
    <col min="5122" max="5122" width="27.125" style="1" customWidth="1"/>
    <col min="5123" max="5123" width="5.875" style="1" customWidth="1"/>
    <col min="5124" max="5124" width="9.875" style="1" customWidth="1"/>
    <col min="5125" max="5125" width="10.125" style="1" customWidth="1"/>
    <col min="5126" max="5126" width="10.75" style="1" customWidth="1"/>
    <col min="5127" max="5127" width="10.375" style="1" customWidth="1"/>
    <col min="5128" max="5142" width="9.875" style="1" customWidth="1"/>
    <col min="5143" max="5143" width="13.25" style="1" customWidth="1"/>
    <col min="5144" max="5376" width="9" style="1"/>
    <col min="5377" max="5377" width="15.375" style="1" customWidth="1"/>
    <col min="5378" max="5378" width="27.125" style="1" customWidth="1"/>
    <col min="5379" max="5379" width="5.875" style="1" customWidth="1"/>
    <col min="5380" max="5380" width="9.875" style="1" customWidth="1"/>
    <col min="5381" max="5381" width="10.125" style="1" customWidth="1"/>
    <col min="5382" max="5382" width="10.75" style="1" customWidth="1"/>
    <col min="5383" max="5383" width="10.375" style="1" customWidth="1"/>
    <col min="5384" max="5398" width="9.875" style="1" customWidth="1"/>
    <col min="5399" max="5399" width="13.25" style="1" customWidth="1"/>
    <col min="5400" max="5632" width="9" style="1"/>
    <col min="5633" max="5633" width="15.375" style="1" customWidth="1"/>
    <col min="5634" max="5634" width="27.125" style="1" customWidth="1"/>
    <col min="5635" max="5635" width="5.875" style="1" customWidth="1"/>
    <col min="5636" max="5636" width="9.875" style="1" customWidth="1"/>
    <col min="5637" max="5637" width="10.125" style="1" customWidth="1"/>
    <col min="5638" max="5638" width="10.75" style="1" customWidth="1"/>
    <col min="5639" max="5639" width="10.375" style="1" customWidth="1"/>
    <col min="5640" max="5654" width="9.875" style="1" customWidth="1"/>
    <col min="5655" max="5655" width="13.25" style="1" customWidth="1"/>
    <col min="5656" max="5888" width="9" style="1"/>
    <col min="5889" max="5889" width="15.375" style="1" customWidth="1"/>
    <col min="5890" max="5890" width="27.125" style="1" customWidth="1"/>
    <col min="5891" max="5891" width="5.875" style="1" customWidth="1"/>
    <col min="5892" max="5892" width="9.875" style="1" customWidth="1"/>
    <col min="5893" max="5893" width="10.125" style="1" customWidth="1"/>
    <col min="5894" max="5894" width="10.75" style="1" customWidth="1"/>
    <col min="5895" max="5895" width="10.375" style="1" customWidth="1"/>
    <col min="5896" max="5910" width="9.875" style="1" customWidth="1"/>
    <col min="5911" max="5911" width="13.25" style="1" customWidth="1"/>
    <col min="5912" max="6144" width="9" style="1"/>
    <col min="6145" max="6145" width="15.375" style="1" customWidth="1"/>
    <col min="6146" max="6146" width="27.125" style="1" customWidth="1"/>
    <col min="6147" max="6147" width="5.875" style="1" customWidth="1"/>
    <col min="6148" max="6148" width="9.875" style="1" customWidth="1"/>
    <col min="6149" max="6149" width="10.125" style="1" customWidth="1"/>
    <col min="6150" max="6150" width="10.75" style="1" customWidth="1"/>
    <col min="6151" max="6151" width="10.375" style="1" customWidth="1"/>
    <col min="6152" max="6166" width="9.875" style="1" customWidth="1"/>
    <col min="6167" max="6167" width="13.25" style="1" customWidth="1"/>
    <col min="6168" max="6400" width="9" style="1"/>
    <col min="6401" max="6401" width="15.375" style="1" customWidth="1"/>
    <col min="6402" max="6402" width="27.125" style="1" customWidth="1"/>
    <col min="6403" max="6403" width="5.875" style="1" customWidth="1"/>
    <col min="6404" max="6404" width="9.875" style="1" customWidth="1"/>
    <col min="6405" max="6405" width="10.125" style="1" customWidth="1"/>
    <col min="6406" max="6406" width="10.75" style="1" customWidth="1"/>
    <col min="6407" max="6407" width="10.375" style="1" customWidth="1"/>
    <col min="6408" max="6422" width="9.875" style="1" customWidth="1"/>
    <col min="6423" max="6423" width="13.25" style="1" customWidth="1"/>
    <col min="6424" max="6656" width="9" style="1"/>
    <col min="6657" max="6657" width="15.375" style="1" customWidth="1"/>
    <col min="6658" max="6658" width="27.125" style="1" customWidth="1"/>
    <col min="6659" max="6659" width="5.875" style="1" customWidth="1"/>
    <col min="6660" max="6660" width="9.875" style="1" customWidth="1"/>
    <col min="6661" max="6661" width="10.125" style="1" customWidth="1"/>
    <col min="6662" max="6662" width="10.75" style="1" customWidth="1"/>
    <col min="6663" max="6663" width="10.375" style="1" customWidth="1"/>
    <col min="6664" max="6678" width="9.875" style="1" customWidth="1"/>
    <col min="6679" max="6679" width="13.25" style="1" customWidth="1"/>
    <col min="6680" max="6912" width="9" style="1"/>
    <col min="6913" max="6913" width="15.375" style="1" customWidth="1"/>
    <col min="6914" max="6914" width="27.125" style="1" customWidth="1"/>
    <col min="6915" max="6915" width="5.875" style="1" customWidth="1"/>
    <col min="6916" max="6916" width="9.875" style="1" customWidth="1"/>
    <col min="6917" max="6917" width="10.125" style="1" customWidth="1"/>
    <col min="6918" max="6918" width="10.75" style="1" customWidth="1"/>
    <col min="6919" max="6919" width="10.375" style="1" customWidth="1"/>
    <col min="6920" max="6934" width="9.875" style="1" customWidth="1"/>
    <col min="6935" max="6935" width="13.25" style="1" customWidth="1"/>
    <col min="6936" max="7168" width="9" style="1"/>
    <col min="7169" max="7169" width="15.375" style="1" customWidth="1"/>
    <col min="7170" max="7170" width="27.125" style="1" customWidth="1"/>
    <col min="7171" max="7171" width="5.875" style="1" customWidth="1"/>
    <col min="7172" max="7172" width="9.875" style="1" customWidth="1"/>
    <col min="7173" max="7173" width="10.125" style="1" customWidth="1"/>
    <col min="7174" max="7174" width="10.75" style="1" customWidth="1"/>
    <col min="7175" max="7175" width="10.375" style="1" customWidth="1"/>
    <col min="7176" max="7190" width="9.875" style="1" customWidth="1"/>
    <col min="7191" max="7191" width="13.25" style="1" customWidth="1"/>
    <col min="7192" max="7424" width="9" style="1"/>
    <col min="7425" max="7425" width="15.375" style="1" customWidth="1"/>
    <col min="7426" max="7426" width="27.125" style="1" customWidth="1"/>
    <col min="7427" max="7427" width="5.875" style="1" customWidth="1"/>
    <col min="7428" max="7428" width="9.875" style="1" customWidth="1"/>
    <col min="7429" max="7429" width="10.125" style="1" customWidth="1"/>
    <col min="7430" max="7430" width="10.75" style="1" customWidth="1"/>
    <col min="7431" max="7431" width="10.375" style="1" customWidth="1"/>
    <col min="7432" max="7446" width="9.875" style="1" customWidth="1"/>
    <col min="7447" max="7447" width="13.25" style="1" customWidth="1"/>
    <col min="7448" max="7680" width="9" style="1"/>
    <col min="7681" max="7681" width="15.375" style="1" customWidth="1"/>
    <col min="7682" max="7682" width="27.125" style="1" customWidth="1"/>
    <col min="7683" max="7683" width="5.875" style="1" customWidth="1"/>
    <col min="7684" max="7684" width="9.875" style="1" customWidth="1"/>
    <col min="7685" max="7685" width="10.125" style="1" customWidth="1"/>
    <col min="7686" max="7686" width="10.75" style="1" customWidth="1"/>
    <col min="7687" max="7687" width="10.375" style="1" customWidth="1"/>
    <col min="7688" max="7702" width="9.875" style="1" customWidth="1"/>
    <col min="7703" max="7703" width="13.25" style="1" customWidth="1"/>
    <col min="7704" max="7936" width="9" style="1"/>
    <col min="7937" max="7937" width="15.375" style="1" customWidth="1"/>
    <col min="7938" max="7938" width="27.125" style="1" customWidth="1"/>
    <col min="7939" max="7939" width="5.875" style="1" customWidth="1"/>
    <col min="7940" max="7940" width="9.875" style="1" customWidth="1"/>
    <col min="7941" max="7941" width="10.125" style="1" customWidth="1"/>
    <col min="7942" max="7942" width="10.75" style="1" customWidth="1"/>
    <col min="7943" max="7943" width="10.375" style="1" customWidth="1"/>
    <col min="7944" max="7958" width="9.875" style="1" customWidth="1"/>
    <col min="7959" max="7959" width="13.25" style="1" customWidth="1"/>
    <col min="7960" max="8192" width="9" style="1"/>
    <col min="8193" max="8193" width="15.375" style="1" customWidth="1"/>
    <col min="8194" max="8194" width="27.125" style="1" customWidth="1"/>
    <col min="8195" max="8195" width="5.875" style="1" customWidth="1"/>
    <col min="8196" max="8196" width="9.875" style="1" customWidth="1"/>
    <col min="8197" max="8197" width="10.125" style="1" customWidth="1"/>
    <col min="8198" max="8198" width="10.75" style="1" customWidth="1"/>
    <col min="8199" max="8199" width="10.375" style="1" customWidth="1"/>
    <col min="8200" max="8214" width="9.875" style="1" customWidth="1"/>
    <col min="8215" max="8215" width="13.25" style="1" customWidth="1"/>
    <col min="8216" max="8448" width="9" style="1"/>
    <col min="8449" max="8449" width="15.375" style="1" customWidth="1"/>
    <col min="8450" max="8450" width="27.125" style="1" customWidth="1"/>
    <col min="8451" max="8451" width="5.875" style="1" customWidth="1"/>
    <col min="8452" max="8452" width="9.875" style="1" customWidth="1"/>
    <col min="8453" max="8453" width="10.125" style="1" customWidth="1"/>
    <col min="8454" max="8454" width="10.75" style="1" customWidth="1"/>
    <col min="8455" max="8455" width="10.375" style="1" customWidth="1"/>
    <col min="8456" max="8470" width="9.875" style="1" customWidth="1"/>
    <col min="8471" max="8471" width="13.25" style="1" customWidth="1"/>
    <col min="8472" max="8704" width="9" style="1"/>
    <col min="8705" max="8705" width="15.375" style="1" customWidth="1"/>
    <col min="8706" max="8706" width="27.125" style="1" customWidth="1"/>
    <col min="8707" max="8707" width="5.875" style="1" customWidth="1"/>
    <col min="8708" max="8708" width="9.875" style="1" customWidth="1"/>
    <col min="8709" max="8709" width="10.125" style="1" customWidth="1"/>
    <col min="8710" max="8710" width="10.75" style="1" customWidth="1"/>
    <col min="8711" max="8711" width="10.375" style="1" customWidth="1"/>
    <col min="8712" max="8726" width="9.875" style="1" customWidth="1"/>
    <col min="8727" max="8727" width="13.25" style="1" customWidth="1"/>
    <col min="8728" max="8960" width="9" style="1"/>
    <col min="8961" max="8961" width="15.375" style="1" customWidth="1"/>
    <col min="8962" max="8962" width="27.125" style="1" customWidth="1"/>
    <col min="8963" max="8963" width="5.875" style="1" customWidth="1"/>
    <col min="8964" max="8964" width="9.875" style="1" customWidth="1"/>
    <col min="8965" max="8965" width="10.125" style="1" customWidth="1"/>
    <col min="8966" max="8966" width="10.75" style="1" customWidth="1"/>
    <col min="8967" max="8967" width="10.375" style="1" customWidth="1"/>
    <col min="8968" max="8982" width="9.875" style="1" customWidth="1"/>
    <col min="8983" max="8983" width="13.25" style="1" customWidth="1"/>
    <col min="8984" max="9216" width="9" style="1"/>
    <col min="9217" max="9217" width="15.375" style="1" customWidth="1"/>
    <col min="9218" max="9218" width="27.125" style="1" customWidth="1"/>
    <col min="9219" max="9219" width="5.875" style="1" customWidth="1"/>
    <col min="9220" max="9220" width="9.875" style="1" customWidth="1"/>
    <col min="9221" max="9221" width="10.125" style="1" customWidth="1"/>
    <col min="9222" max="9222" width="10.75" style="1" customWidth="1"/>
    <col min="9223" max="9223" width="10.375" style="1" customWidth="1"/>
    <col min="9224" max="9238" width="9.875" style="1" customWidth="1"/>
    <col min="9239" max="9239" width="13.25" style="1" customWidth="1"/>
    <col min="9240" max="9472" width="9" style="1"/>
    <col min="9473" max="9473" width="15.375" style="1" customWidth="1"/>
    <col min="9474" max="9474" width="27.125" style="1" customWidth="1"/>
    <col min="9475" max="9475" width="5.875" style="1" customWidth="1"/>
    <col min="9476" max="9476" width="9.875" style="1" customWidth="1"/>
    <col min="9477" max="9477" width="10.125" style="1" customWidth="1"/>
    <col min="9478" max="9478" width="10.75" style="1" customWidth="1"/>
    <col min="9479" max="9479" width="10.375" style="1" customWidth="1"/>
    <col min="9480" max="9494" width="9.875" style="1" customWidth="1"/>
    <col min="9495" max="9495" width="13.25" style="1" customWidth="1"/>
    <col min="9496" max="9728" width="9" style="1"/>
    <col min="9729" max="9729" width="15.375" style="1" customWidth="1"/>
    <col min="9730" max="9730" width="27.125" style="1" customWidth="1"/>
    <col min="9731" max="9731" width="5.875" style="1" customWidth="1"/>
    <col min="9732" max="9732" width="9.875" style="1" customWidth="1"/>
    <col min="9733" max="9733" width="10.125" style="1" customWidth="1"/>
    <col min="9734" max="9734" width="10.75" style="1" customWidth="1"/>
    <col min="9735" max="9735" width="10.375" style="1" customWidth="1"/>
    <col min="9736" max="9750" width="9.875" style="1" customWidth="1"/>
    <col min="9751" max="9751" width="13.25" style="1" customWidth="1"/>
    <col min="9752" max="9984" width="9" style="1"/>
    <col min="9985" max="9985" width="15.375" style="1" customWidth="1"/>
    <col min="9986" max="9986" width="27.125" style="1" customWidth="1"/>
    <col min="9987" max="9987" width="5.875" style="1" customWidth="1"/>
    <col min="9988" max="9988" width="9.875" style="1" customWidth="1"/>
    <col min="9989" max="9989" width="10.125" style="1" customWidth="1"/>
    <col min="9990" max="9990" width="10.75" style="1" customWidth="1"/>
    <col min="9991" max="9991" width="10.375" style="1" customWidth="1"/>
    <col min="9992" max="10006" width="9.875" style="1" customWidth="1"/>
    <col min="10007" max="10007" width="13.25" style="1" customWidth="1"/>
    <col min="10008" max="10240" width="9" style="1"/>
    <col min="10241" max="10241" width="15.375" style="1" customWidth="1"/>
    <col min="10242" max="10242" width="27.125" style="1" customWidth="1"/>
    <col min="10243" max="10243" width="5.875" style="1" customWidth="1"/>
    <col min="10244" max="10244" width="9.875" style="1" customWidth="1"/>
    <col min="10245" max="10245" width="10.125" style="1" customWidth="1"/>
    <col min="10246" max="10246" width="10.75" style="1" customWidth="1"/>
    <col min="10247" max="10247" width="10.375" style="1" customWidth="1"/>
    <col min="10248" max="10262" width="9.875" style="1" customWidth="1"/>
    <col min="10263" max="10263" width="13.25" style="1" customWidth="1"/>
    <col min="10264" max="10496" width="9" style="1"/>
    <col min="10497" max="10497" width="15.375" style="1" customWidth="1"/>
    <col min="10498" max="10498" width="27.125" style="1" customWidth="1"/>
    <col min="10499" max="10499" width="5.875" style="1" customWidth="1"/>
    <col min="10500" max="10500" width="9.875" style="1" customWidth="1"/>
    <col min="10501" max="10501" width="10.125" style="1" customWidth="1"/>
    <col min="10502" max="10502" width="10.75" style="1" customWidth="1"/>
    <col min="10503" max="10503" width="10.375" style="1" customWidth="1"/>
    <col min="10504" max="10518" width="9.875" style="1" customWidth="1"/>
    <col min="10519" max="10519" width="13.25" style="1" customWidth="1"/>
    <col min="10520" max="10752" width="9" style="1"/>
    <col min="10753" max="10753" width="15.375" style="1" customWidth="1"/>
    <col min="10754" max="10754" width="27.125" style="1" customWidth="1"/>
    <col min="10755" max="10755" width="5.875" style="1" customWidth="1"/>
    <col min="10756" max="10756" width="9.875" style="1" customWidth="1"/>
    <col min="10757" max="10757" width="10.125" style="1" customWidth="1"/>
    <col min="10758" max="10758" width="10.75" style="1" customWidth="1"/>
    <col min="10759" max="10759" width="10.375" style="1" customWidth="1"/>
    <col min="10760" max="10774" width="9.875" style="1" customWidth="1"/>
    <col min="10775" max="10775" width="13.25" style="1" customWidth="1"/>
    <col min="10776" max="11008" width="9" style="1"/>
    <col min="11009" max="11009" width="15.375" style="1" customWidth="1"/>
    <col min="11010" max="11010" width="27.125" style="1" customWidth="1"/>
    <col min="11011" max="11011" width="5.875" style="1" customWidth="1"/>
    <col min="11012" max="11012" width="9.875" style="1" customWidth="1"/>
    <col min="11013" max="11013" width="10.125" style="1" customWidth="1"/>
    <col min="11014" max="11014" width="10.75" style="1" customWidth="1"/>
    <col min="11015" max="11015" width="10.375" style="1" customWidth="1"/>
    <col min="11016" max="11030" width="9.875" style="1" customWidth="1"/>
    <col min="11031" max="11031" width="13.25" style="1" customWidth="1"/>
    <col min="11032" max="11264" width="9" style="1"/>
    <col min="11265" max="11265" width="15.375" style="1" customWidth="1"/>
    <col min="11266" max="11266" width="27.125" style="1" customWidth="1"/>
    <col min="11267" max="11267" width="5.875" style="1" customWidth="1"/>
    <col min="11268" max="11268" width="9.875" style="1" customWidth="1"/>
    <col min="11269" max="11269" width="10.125" style="1" customWidth="1"/>
    <col min="11270" max="11270" width="10.75" style="1" customWidth="1"/>
    <col min="11271" max="11271" width="10.375" style="1" customWidth="1"/>
    <col min="11272" max="11286" width="9.875" style="1" customWidth="1"/>
    <col min="11287" max="11287" width="13.25" style="1" customWidth="1"/>
    <col min="11288" max="11520" width="9" style="1"/>
    <col min="11521" max="11521" width="15.375" style="1" customWidth="1"/>
    <col min="11522" max="11522" width="27.125" style="1" customWidth="1"/>
    <col min="11523" max="11523" width="5.875" style="1" customWidth="1"/>
    <col min="11524" max="11524" width="9.875" style="1" customWidth="1"/>
    <col min="11525" max="11525" width="10.125" style="1" customWidth="1"/>
    <col min="11526" max="11526" width="10.75" style="1" customWidth="1"/>
    <col min="11527" max="11527" width="10.375" style="1" customWidth="1"/>
    <col min="11528" max="11542" width="9.875" style="1" customWidth="1"/>
    <col min="11543" max="11543" width="13.25" style="1" customWidth="1"/>
    <col min="11544" max="11776" width="9" style="1"/>
    <col min="11777" max="11777" width="15.375" style="1" customWidth="1"/>
    <col min="11778" max="11778" width="27.125" style="1" customWidth="1"/>
    <col min="11779" max="11779" width="5.875" style="1" customWidth="1"/>
    <col min="11780" max="11780" width="9.875" style="1" customWidth="1"/>
    <col min="11781" max="11781" width="10.125" style="1" customWidth="1"/>
    <col min="11782" max="11782" width="10.75" style="1" customWidth="1"/>
    <col min="11783" max="11783" width="10.375" style="1" customWidth="1"/>
    <col min="11784" max="11798" width="9.875" style="1" customWidth="1"/>
    <col min="11799" max="11799" width="13.25" style="1" customWidth="1"/>
    <col min="11800" max="12032" width="9" style="1"/>
    <col min="12033" max="12033" width="15.375" style="1" customWidth="1"/>
    <col min="12034" max="12034" width="27.125" style="1" customWidth="1"/>
    <col min="12035" max="12035" width="5.875" style="1" customWidth="1"/>
    <col min="12036" max="12036" width="9.875" style="1" customWidth="1"/>
    <col min="12037" max="12037" width="10.125" style="1" customWidth="1"/>
    <col min="12038" max="12038" width="10.75" style="1" customWidth="1"/>
    <col min="12039" max="12039" width="10.375" style="1" customWidth="1"/>
    <col min="12040" max="12054" width="9.875" style="1" customWidth="1"/>
    <col min="12055" max="12055" width="13.25" style="1" customWidth="1"/>
    <col min="12056" max="12288" width="9" style="1"/>
    <col min="12289" max="12289" width="15.375" style="1" customWidth="1"/>
    <col min="12290" max="12290" width="27.125" style="1" customWidth="1"/>
    <col min="12291" max="12291" width="5.875" style="1" customWidth="1"/>
    <col min="12292" max="12292" width="9.875" style="1" customWidth="1"/>
    <col min="12293" max="12293" width="10.125" style="1" customWidth="1"/>
    <col min="12294" max="12294" width="10.75" style="1" customWidth="1"/>
    <col min="12295" max="12295" width="10.375" style="1" customWidth="1"/>
    <col min="12296" max="12310" width="9.875" style="1" customWidth="1"/>
    <col min="12311" max="12311" width="13.25" style="1" customWidth="1"/>
    <col min="12312" max="12544" width="9" style="1"/>
    <col min="12545" max="12545" width="15.375" style="1" customWidth="1"/>
    <col min="12546" max="12546" width="27.125" style="1" customWidth="1"/>
    <col min="12547" max="12547" width="5.875" style="1" customWidth="1"/>
    <col min="12548" max="12548" width="9.875" style="1" customWidth="1"/>
    <col min="12549" max="12549" width="10.125" style="1" customWidth="1"/>
    <col min="12550" max="12550" width="10.75" style="1" customWidth="1"/>
    <col min="12551" max="12551" width="10.375" style="1" customWidth="1"/>
    <col min="12552" max="12566" width="9.875" style="1" customWidth="1"/>
    <col min="12567" max="12567" width="13.25" style="1" customWidth="1"/>
    <col min="12568" max="12800" width="9" style="1"/>
    <col min="12801" max="12801" width="15.375" style="1" customWidth="1"/>
    <col min="12802" max="12802" width="27.125" style="1" customWidth="1"/>
    <col min="12803" max="12803" width="5.875" style="1" customWidth="1"/>
    <col min="12804" max="12804" width="9.875" style="1" customWidth="1"/>
    <col min="12805" max="12805" width="10.125" style="1" customWidth="1"/>
    <col min="12806" max="12806" width="10.75" style="1" customWidth="1"/>
    <col min="12807" max="12807" width="10.375" style="1" customWidth="1"/>
    <col min="12808" max="12822" width="9.875" style="1" customWidth="1"/>
    <col min="12823" max="12823" width="13.25" style="1" customWidth="1"/>
    <col min="12824" max="13056" width="9" style="1"/>
    <col min="13057" max="13057" width="15.375" style="1" customWidth="1"/>
    <col min="13058" max="13058" width="27.125" style="1" customWidth="1"/>
    <col min="13059" max="13059" width="5.875" style="1" customWidth="1"/>
    <col min="13060" max="13060" width="9.875" style="1" customWidth="1"/>
    <col min="13061" max="13061" width="10.125" style="1" customWidth="1"/>
    <col min="13062" max="13062" width="10.75" style="1" customWidth="1"/>
    <col min="13063" max="13063" width="10.375" style="1" customWidth="1"/>
    <col min="13064" max="13078" width="9.875" style="1" customWidth="1"/>
    <col min="13079" max="13079" width="13.25" style="1" customWidth="1"/>
    <col min="13080" max="13312" width="9" style="1"/>
    <col min="13313" max="13313" width="15.375" style="1" customWidth="1"/>
    <col min="13314" max="13314" width="27.125" style="1" customWidth="1"/>
    <col min="13315" max="13315" width="5.875" style="1" customWidth="1"/>
    <col min="13316" max="13316" width="9.875" style="1" customWidth="1"/>
    <col min="13317" max="13317" width="10.125" style="1" customWidth="1"/>
    <col min="13318" max="13318" width="10.75" style="1" customWidth="1"/>
    <col min="13319" max="13319" width="10.375" style="1" customWidth="1"/>
    <col min="13320" max="13334" width="9.875" style="1" customWidth="1"/>
    <col min="13335" max="13335" width="13.25" style="1" customWidth="1"/>
    <col min="13336" max="13568" width="9" style="1"/>
    <col min="13569" max="13569" width="15.375" style="1" customWidth="1"/>
    <col min="13570" max="13570" width="27.125" style="1" customWidth="1"/>
    <col min="13571" max="13571" width="5.875" style="1" customWidth="1"/>
    <col min="13572" max="13572" width="9.875" style="1" customWidth="1"/>
    <col min="13573" max="13573" width="10.125" style="1" customWidth="1"/>
    <col min="13574" max="13574" width="10.75" style="1" customWidth="1"/>
    <col min="13575" max="13575" width="10.375" style="1" customWidth="1"/>
    <col min="13576" max="13590" width="9.875" style="1" customWidth="1"/>
    <col min="13591" max="13591" width="13.25" style="1" customWidth="1"/>
    <col min="13592" max="13824" width="9" style="1"/>
    <col min="13825" max="13825" width="15.375" style="1" customWidth="1"/>
    <col min="13826" max="13826" width="27.125" style="1" customWidth="1"/>
    <col min="13827" max="13827" width="5.875" style="1" customWidth="1"/>
    <col min="13828" max="13828" width="9.875" style="1" customWidth="1"/>
    <col min="13829" max="13829" width="10.125" style="1" customWidth="1"/>
    <col min="13830" max="13830" width="10.75" style="1" customWidth="1"/>
    <col min="13831" max="13831" width="10.375" style="1" customWidth="1"/>
    <col min="13832" max="13846" width="9.875" style="1" customWidth="1"/>
    <col min="13847" max="13847" width="13.25" style="1" customWidth="1"/>
    <col min="13848" max="14080" width="9" style="1"/>
    <col min="14081" max="14081" width="15.375" style="1" customWidth="1"/>
    <col min="14082" max="14082" width="27.125" style="1" customWidth="1"/>
    <col min="14083" max="14083" width="5.875" style="1" customWidth="1"/>
    <col min="14084" max="14084" width="9.875" style="1" customWidth="1"/>
    <col min="14085" max="14085" width="10.125" style="1" customWidth="1"/>
    <col min="14086" max="14086" width="10.75" style="1" customWidth="1"/>
    <col min="14087" max="14087" width="10.375" style="1" customWidth="1"/>
    <col min="14088" max="14102" width="9.875" style="1" customWidth="1"/>
    <col min="14103" max="14103" width="13.25" style="1" customWidth="1"/>
    <col min="14104" max="14336" width="9" style="1"/>
    <col min="14337" max="14337" width="15.375" style="1" customWidth="1"/>
    <col min="14338" max="14338" width="27.125" style="1" customWidth="1"/>
    <col min="14339" max="14339" width="5.875" style="1" customWidth="1"/>
    <col min="14340" max="14340" width="9.875" style="1" customWidth="1"/>
    <col min="14341" max="14341" width="10.125" style="1" customWidth="1"/>
    <col min="14342" max="14342" width="10.75" style="1" customWidth="1"/>
    <col min="14343" max="14343" width="10.375" style="1" customWidth="1"/>
    <col min="14344" max="14358" width="9.875" style="1" customWidth="1"/>
    <col min="14359" max="14359" width="13.25" style="1" customWidth="1"/>
    <col min="14360" max="14592" width="9" style="1"/>
    <col min="14593" max="14593" width="15.375" style="1" customWidth="1"/>
    <col min="14594" max="14594" width="27.125" style="1" customWidth="1"/>
    <col min="14595" max="14595" width="5.875" style="1" customWidth="1"/>
    <col min="14596" max="14596" width="9.875" style="1" customWidth="1"/>
    <col min="14597" max="14597" width="10.125" style="1" customWidth="1"/>
    <col min="14598" max="14598" width="10.75" style="1" customWidth="1"/>
    <col min="14599" max="14599" width="10.375" style="1" customWidth="1"/>
    <col min="14600" max="14614" width="9.875" style="1" customWidth="1"/>
    <col min="14615" max="14615" width="13.25" style="1" customWidth="1"/>
    <col min="14616" max="14848" width="9" style="1"/>
    <col min="14849" max="14849" width="15.375" style="1" customWidth="1"/>
    <col min="14850" max="14850" width="27.125" style="1" customWidth="1"/>
    <col min="14851" max="14851" width="5.875" style="1" customWidth="1"/>
    <col min="14852" max="14852" width="9.875" style="1" customWidth="1"/>
    <col min="14853" max="14853" width="10.125" style="1" customWidth="1"/>
    <col min="14854" max="14854" width="10.75" style="1" customWidth="1"/>
    <col min="14855" max="14855" width="10.375" style="1" customWidth="1"/>
    <col min="14856" max="14870" width="9.875" style="1" customWidth="1"/>
    <col min="14871" max="14871" width="13.25" style="1" customWidth="1"/>
    <col min="14872" max="15104" width="9" style="1"/>
    <col min="15105" max="15105" width="15.375" style="1" customWidth="1"/>
    <col min="15106" max="15106" width="27.125" style="1" customWidth="1"/>
    <col min="15107" max="15107" width="5.875" style="1" customWidth="1"/>
    <col min="15108" max="15108" width="9.875" style="1" customWidth="1"/>
    <col min="15109" max="15109" width="10.125" style="1" customWidth="1"/>
    <col min="15110" max="15110" width="10.75" style="1" customWidth="1"/>
    <col min="15111" max="15111" width="10.375" style="1" customWidth="1"/>
    <col min="15112" max="15126" width="9.875" style="1" customWidth="1"/>
    <col min="15127" max="15127" width="13.25" style="1" customWidth="1"/>
    <col min="15128" max="15360" width="9" style="1"/>
    <col min="15361" max="15361" width="15.375" style="1" customWidth="1"/>
    <col min="15362" max="15362" width="27.125" style="1" customWidth="1"/>
    <col min="15363" max="15363" width="5.875" style="1" customWidth="1"/>
    <col min="15364" max="15364" width="9.875" style="1" customWidth="1"/>
    <col min="15365" max="15365" width="10.125" style="1" customWidth="1"/>
    <col min="15366" max="15366" width="10.75" style="1" customWidth="1"/>
    <col min="15367" max="15367" width="10.375" style="1" customWidth="1"/>
    <col min="15368" max="15382" width="9.875" style="1" customWidth="1"/>
    <col min="15383" max="15383" width="13.25" style="1" customWidth="1"/>
    <col min="15384" max="15616" width="9" style="1"/>
    <col min="15617" max="15617" width="15.375" style="1" customWidth="1"/>
    <col min="15618" max="15618" width="27.125" style="1" customWidth="1"/>
    <col min="15619" max="15619" width="5.875" style="1" customWidth="1"/>
    <col min="15620" max="15620" width="9.875" style="1" customWidth="1"/>
    <col min="15621" max="15621" width="10.125" style="1" customWidth="1"/>
    <col min="15622" max="15622" width="10.75" style="1" customWidth="1"/>
    <col min="15623" max="15623" width="10.375" style="1" customWidth="1"/>
    <col min="15624" max="15638" width="9.875" style="1" customWidth="1"/>
    <col min="15639" max="15639" width="13.25" style="1" customWidth="1"/>
    <col min="15640" max="15872" width="9" style="1"/>
    <col min="15873" max="15873" width="15.375" style="1" customWidth="1"/>
    <col min="15874" max="15874" width="27.125" style="1" customWidth="1"/>
    <col min="15875" max="15875" width="5.875" style="1" customWidth="1"/>
    <col min="15876" max="15876" width="9.875" style="1" customWidth="1"/>
    <col min="15877" max="15877" width="10.125" style="1" customWidth="1"/>
    <col min="15878" max="15878" width="10.75" style="1" customWidth="1"/>
    <col min="15879" max="15879" width="10.375" style="1" customWidth="1"/>
    <col min="15880" max="15894" width="9.875" style="1" customWidth="1"/>
    <col min="15895" max="15895" width="13.25" style="1" customWidth="1"/>
    <col min="15896" max="16128" width="9" style="1"/>
    <col min="16129" max="16129" width="15.375" style="1" customWidth="1"/>
    <col min="16130" max="16130" width="27.125" style="1" customWidth="1"/>
    <col min="16131" max="16131" width="5.875" style="1" customWidth="1"/>
    <col min="16132" max="16132" width="9.875" style="1" customWidth="1"/>
    <col min="16133" max="16133" width="10.125" style="1" customWidth="1"/>
    <col min="16134" max="16134" width="10.75" style="1" customWidth="1"/>
    <col min="16135" max="16135" width="10.375" style="1" customWidth="1"/>
    <col min="16136" max="16150" width="9.875" style="1" customWidth="1"/>
    <col min="16151" max="16151" width="13.25" style="1" customWidth="1"/>
    <col min="16152" max="16384" width="9" style="1"/>
  </cols>
  <sheetData>
    <row r="1" spans="1:29" ht="36.75" customHeight="1" x14ac:dyDescent="0.3">
      <c r="A1" s="151" t="s">
        <v>104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</row>
    <row r="2" spans="1:29" ht="15.75" customHeight="1" thickBot="1" x14ac:dyDescent="0.35">
      <c r="A2" s="137"/>
      <c r="V2" s="8"/>
      <c r="AC2" s="8" t="s">
        <v>101</v>
      </c>
    </row>
    <row r="3" spans="1:29" x14ac:dyDescent="0.3">
      <c r="A3" s="138" t="s">
        <v>40</v>
      </c>
      <c r="B3" s="99" t="s">
        <v>41</v>
      </c>
      <c r="C3" s="101" t="s">
        <v>3</v>
      </c>
      <c r="D3" s="91" t="s">
        <v>110</v>
      </c>
      <c r="E3" s="92"/>
      <c r="F3" s="92"/>
      <c r="G3" s="93"/>
      <c r="H3" s="91" t="s">
        <v>111</v>
      </c>
      <c r="I3" s="92"/>
      <c r="J3" s="92"/>
      <c r="K3" s="92"/>
      <c r="L3" s="93"/>
      <c r="M3" s="91" t="s">
        <v>112</v>
      </c>
      <c r="N3" s="92"/>
      <c r="O3" s="92"/>
      <c r="P3" s="92"/>
      <c r="Q3" s="93"/>
      <c r="R3" s="91" t="s">
        <v>113</v>
      </c>
      <c r="S3" s="92"/>
      <c r="T3" s="92"/>
      <c r="U3" s="92"/>
      <c r="V3" s="93"/>
      <c r="W3" s="104" t="s">
        <v>99</v>
      </c>
      <c r="X3" s="106" t="s">
        <v>100</v>
      </c>
      <c r="Y3" s="122" t="s">
        <v>102</v>
      </c>
      <c r="Z3" s="123"/>
      <c r="AA3" s="123"/>
      <c r="AB3" s="123"/>
      <c r="AC3" s="124"/>
    </row>
    <row r="4" spans="1:29" ht="30" customHeight="1" thickBot="1" x14ac:dyDescent="0.35">
      <c r="A4" s="139"/>
      <c r="B4" s="100"/>
      <c r="C4" s="102"/>
      <c r="D4" s="15" t="s">
        <v>5</v>
      </c>
      <c r="E4" s="16" t="s">
        <v>42</v>
      </c>
      <c r="F4" s="16" t="s">
        <v>43</v>
      </c>
      <c r="G4" s="17" t="s">
        <v>7</v>
      </c>
      <c r="H4" s="15" t="s">
        <v>5</v>
      </c>
      <c r="I4" s="16" t="s">
        <v>42</v>
      </c>
      <c r="J4" s="16" t="s">
        <v>43</v>
      </c>
      <c r="K4" s="18" t="s">
        <v>44</v>
      </c>
      <c r="L4" s="18" t="s">
        <v>7</v>
      </c>
      <c r="M4" s="15" t="s">
        <v>5</v>
      </c>
      <c r="N4" s="16" t="s">
        <v>6</v>
      </c>
      <c r="O4" s="16" t="s">
        <v>45</v>
      </c>
      <c r="P4" s="18" t="s">
        <v>46</v>
      </c>
      <c r="Q4" s="17" t="s">
        <v>7</v>
      </c>
      <c r="R4" s="15" t="s">
        <v>5</v>
      </c>
      <c r="S4" s="16" t="s">
        <v>6</v>
      </c>
      <c r="T4" s="16" t="s">
        <v>45</v>
      </c>
      <c r="U4" s="18" t="s">
        <v>46</v>
      </c>
      <c r="V4" s="17" t="s">
        <v>7</v>
      </c>
      <c r="W4" s="105"/>
      <c r="X4" s="107"/>
      <c r="Y4" s="125" t="s">
        <v>5</v>
      </c>
      <c r="Z4" s="126" t="s">
        <v>6</v>
      </c>
      <c r="AA4" s="126" t="s">
        <v>109</v>
      </c>
      <c r="AB4" s="126" t="s">
        <v>46</v>
      </c>
      <c r="AC4" s="127" t="s">
        <v>7</v>
      </c>
    </row>
    <row r="5" spans="1:29" ht="17.25" thickTop="1" x14ac:dyDescent="0.3">
      <c r="A5" s="140" t="s">
        <v>47</v>
      </c>
      <c r="B5" s="94" t="s">
        <v>48</v>
      </c>
      <c r="C5" s="19">
        <v>1</v>
      </c>
      <c r="D5" s="20">
        <v>168000</v>
      </c>
      <c r="E5" s="21">
        <v>372000</v>
      </c>
      <c r="F5" s="21">
        <v>1357000</v>
      </c>
      <c r="G5" s="22">
        <v>1897000</v>
      </c>
      <c r="H5" s="20">
        <v>168000</v>
      </c>
      <c r="I5" s="21">
        <f>E5-2000</f>
        <v>370000</v>
      </c>
      <c r="J5" s="21">
        <f>F5-8000</f>
        <v>1349000</v>
      </c>
      <c r="K5" s="23">
        <f>SUM(I5:J5)</f>
        <v>1719000</v>
      </c>
      <c r="L5" s="23">
        <f>SUM(H5:J5)</f>
        <v>1887000</v>
      </c>
      <c r="M5" s="24">
        <f>H5</f>
        <v>168000</v>
      </c>
      <c r="N5" s="23">
        <f>I5</f>
        <v>370000</v>
      </c>
      <c r="O5" s="23">
        <f>J5</f>
        <v>1349000</v>
      </c>
      <c r="P5" s="23">
        <f t="shared" ref="P5:P36" si="0">N5+O5</f>
        <v>1719000</v>
      </c>
      <c r="Q5" s="22">
        <f t="shared" ref="Q5:Q36" si="1">SUM(M5:O5)</f>
        <v>1887000</v>
      </c>
      <c r="R5" s="25">
        <f t="shared" ref="R5:R36" si="2">M5</f>
        <v>168000</v>
      </c>
      <c r="S5" s="26">
        <f t="shared" ref="S5:S36" si="3">N5</f>
        <v>370000</v>
      </c>
      <c r="T5" s="26">
        <f t="shared" ref="T5:T36" si="4">O5</f>
        <v>1349000</v>
      </c>
      <c r="U5" s="26">
        <f t="shared" ref="U5:U36" si="5">S5+T5</f>
        <v>1719000</v>
      </c>
      <c r="V5" s="27">
        <f t="shared" ref="V5:V36" si="6">SUM(R5:T5)</f>
        <v>1887000</v>
      </c>
      <c r="W5" s="28">
        <f t="shared" ref="W5:W36" si="7">Q5-V5</f>
        <v>0</v>
      </c>
      <c r="X5" s="29">
        <f>W5/Q5</f>
        <v>0</v>
      </c>
      <c r="Y5" s="128">
        <f>R5</f>
        <v>168000</v>
      </c>
      <c r="Z5" s="129">
        <f>S5</f>
        <v>370000</v>
      </c>
      <c r="AA5" s="129">
        <f>T5</f>
        <v>1349000</v>
      </c>
      <c r="AB5" s="129">
        <f>Z5+AA5</f>
        <v>1719000</v>
      </c>
      <c r="AC5" s="130">
        <f>SUM(Y5:AA5)</f>
        <v>1887000</v>
      </c>
    </row>
    <row r="6" spans="1:29" x14ac:dyDescent="0.3">
      <c r="A6" s="141"/>
      <c r="B6" s="95"/>
      <c r="C6" s="30" t="s">
        <v>34</v>
      </c>
      <c r="D6" s="31">
        <v>0</v>
      </c>
      <c r="E6" s="32">
        <v>372000</v>
      </c>
      <c r="F6" s="32">
        <v>1357000</v>
      </c>
      <c r="G6" s="33">
        <v>1729000</v>
      </c>
      <c r="H6" s="31">
        <v>0</v>
      </c>
      <c r="I6" s="21">
        <f t="shared" ref="I6:I65" si="8">E6-2000</f>
        <v>370000</v>
      </c>
      <c r="J6" s="21">
        <f t="shared" ref="J6:J65" si="9">F6-8000</f>
        <v>1349000</v>
      </c>
      <c r="K6" s="23">
        <f t="shared" ref="K6:K65" si="10">SUM(I6:J6)</f>
        <v>1719000</v>
      </c>
      <c r="L6" s="23">
        <f t="shared" ref="L6:L65" si="11">SUM(H6:J6)</f>
        <v>1719000</v>
      </c>
      <c r="M6" s="24">
        <f t="shared" ref="M6:O65" si="12">H6</f>
        <v>0</v>
      </c>
      <c r="N6" s="23">
        <f t="shared" si="12"/>
        <v>370000</v>
      </c>
      <c r="O6" s="23">
        <f t="shared" si="12"/>
        <v>1349000</v>
      </c>
      <c r="P6" s="23">
        <f t="shared" si="0"/>
        <v>1719000</v>
      </c>
      <c r="Q6" s="22">
        <f t="shared" si="1"/>
        <v>1719000</v>
      </c>
      <c r="R6" s="25">
        <f t="shared" si="2"/>
        <v>0</v>
      </c>
      <c r="S6" s="26">
        <f t="shared" si="3"/>
        <v>370000</v>
      </c>
      <c r="T6" s="26">
        <f t="shared" si="4"/>
        <v>1349000</v>
      </c>
      <c r="U6" s="26">
        <f t="shared" si="5"/>
        <v>1719000</v>
      </c>
      <c r="V6" s="27">
        <f t="shared" si="6"/>
        <v>1719000</v>
      </c>
      <c r="W6" s="28">
        <f t="shared" si="7"/>
        <v>0</v>
      </c>
      <c r="X6" s="29">
        <f t="shared" ref="X6:X65" si="13">W6/Q6</f>
        <v>0</v>
      </c>
      <c r="Y6" s="131">
        <f t="shared" ref="Y6:Y65" si="14">R6</f>
        <v>0</v>
      </c>
      <c r="Z6" s="132">
        <f t="shared" ref="Z6:Z65" si="15">S6</f>
        <v>370000</v>
      </c>
      <c r="AA6" s="132">
        <f t="shared" ref="AA6:AA65" si="16">T6</f>
        <v>1349000</v>
      </c>
      <c r="AB6" s="132">
        <f t="shared" ref="AB6:AB65" si="17">Z6+AA6</f>
        <v>1719000</v>
      </c>
      <c r="AC6" s="133">
        <f t="shared" ref="AC6:AC65" si="18">SUM(Y6:AA6)</f>
        <v>1719000</v>
      </c>
    </row>
    <row r="7" spans="1:29" x14ac:dyDescent="0.3">
      <c r="A7" s="141"/>
      <c r="B7" s="96" t="s">
        <v>49</v>
      </c>
      <c r="C7" s="30">
        <v>1</v>
      </c>
      <c r="D7" s="31">
        <v>168000</v>
      </c>
      <c r="E7" s="32">
        <v>372000</v>
      </c>
      <c r="F7" s="32">
        <v>1678000</v>
      </c>
      <c r="G7" s="33">
        <v>2218000</v>
      </c>
      <c r="H7" s="31">
        <v>168000</v>
      </c>
      <c r="I7" s="21">
        <f t="shared" si="8"/>
        <v>370000</v>
      </c>
      <c r="J7" s="21">
        <f t="shared" si="9"/>
        <v>1670000</v>
      </c>
      <c r="K7" s="23">
        <f t="shared" si="10"/>
        <v>2040000</v>
      </c>
      <c r="L7" s="23">
        <f t="shared" si="11"/>
        <v>2208000</v>
      </c>
      <c r="M7" s="24">
        <f t="shared" si="12"/>
        <v>168000</v>
      </c>
      <c r="N7" s="23">
        <f t="shared" si="12"/>
        <v>370000</v>
      </c>
      <c r="O7" s="23">
        <f t="shared" si="12"/>
        <v>1670000</v>
      </c>
      <c r="P7" s="23">
        <f t="shared" si="0"/>
        <v>2040000</v>
      </c>
      <c r="Q7" s="22">
        <f t="shared" si="1"/>
        <v>2208000</v>
      </c>
      <c r="R7" s="25">
        <f t="shared" si="2"/>
        <v>168000</v>
      </c>
      <c r="S7" s="26">
        <f t="shared" si="3"/>
        <v>370000</v>
      </c>
      <c r="T7" s="26">
        <f t="shared" si="4"/>
        <v>1670000</v>
      </c>
      <c r="U7" s="26">
        <f t="shared" si="5"/>
        <v>2040000</v>
      </c>
      <c r="V7" s="27">
        <f t="shared" si="6"/>
        <v>2208000</v>
      </c>
      <c r="W7" s="28">
        <f t="shared" si="7"/>
        <v>0</v>
      </c>
      <c r="X7" s="29">
        <f t="shared" si="13"/>
        <v>0</v>
      </c>
      <c r="Y7" s="131">
        <f t="shared" si="14"/>
        <v>168000</v>
      </c>
      <c r="Z7" s="132">
        <f t="shared" si="15"/>
        <v>370000</v>
      </c>
      <c r="AA7" s="132">
        <f t="shared" si="16"/>
        <v>1670000</v>
      </c>
      <c r="AB7" s="132">
        <f t="shared" si="17"/>
        <v>2040000</v>
      </c>
      <c r="AC7" s="133">
        <f t="shared" si="18"/>
        <v>2208000</v>
      </c>
    </row>
    <row r="8" spans="1:29" x14ac:dyDescent="0.3">
      <c r="A8" s="141"/>
      <c r="B8" s="95"/>
      <c r="C8" s="30" t="s">
        <v>34</v>
      </c>
      <c r="D8" s="31">
        <v>0</v>
      </c>
      <c r="E8" s="32">
        <v>372000</v>
      </c>
      <c r="F8" s="32">
        <v>1678000</v>
      </c>
      <c r="G8" s="33">
        <v>2050000</v>
      </c>
      <c r="H8" s="31">
        <v>0</v>
      </c>
      <c r="I8" s="21">
        <f t="shared" si="8"/>
        <v>370000</v>
      </c>
      <c r="J8" s="21">
        <f t="shared" si="9"/>
        <v>1670000</v>
      </c>
      <c r="K8" s="23">
        <f t="shared" si="10"/>
        <v>2040000</v>
      </c>
      <c r="L8" s="23">
        <f t="shared" si="11"/>
        <v>2040000</v>
      </c>
      <c r="M8" s="24">
        <f t="shared" si="12"/>
        <v>0</v>
      </c>
      <c r="N8" s="23">
        <f t="shared" si="12"/>
        <v>370000</v>
      </c>
      <c r="O8" s="23">
        <f t="shared" si="12"/>
        <v>1670000</v>
      </c>
      <c r="P8" s="23">
        <f t="shared" si="0"/>
        <v>2040000</v>
      </c>
      <c r="Q8" s="22">
        <f t="shared" si="1"/>
        <v>2040000</v>
      </c>
      <c r="R8" s="25">
        <f t="shared" si="2"/>
        <v>0</v>
      </c>
      <c r="S8" s="26">
        <f t="shared" si="3"/>
        <v>370000</v>
      </c>
      <c r="T8" s="26">
        <f t="shared" si="4"/>
        <v>1670000</v>
      </c>
      <c r="U8" s="26">
        <f t="shared" si="5"/>
        <v>2040000</v>
      </c>
      <c r="V8" s="27">
        <f t="shared" si="6"/>
        <v>2040000</v>
      </c>
      <c r="W8" s="28">
        <f t="shared" si="7"/>
        <v>0</v>
      </c>
      <c r="X8" s="29">
        <f t="shared" si="13"/>
        <v>0</v>
      </c>
      <c r="Y8" s="131">
        <f t="shared" si="14"/>
        <v>0</v>
      </c>
      <c r="Z8" s="132">
        <f t="shared" si="15"/>
        <v>370000</v>
      </c>
      <c r="AA8" s="132">
        <f t="shared" si="16"/>
        <v>1670000</v>
      </c>
      <c r="AB8" s="132">
        <f t="shared" si="17"/>
        <v>2040000</v>
      </c>
      <c r="AC8" s="133">
        <f t="shared" si="18"/>
        <v>2040000</v>
      </c>
    </row>
    <row r="9" spans="1:29" x14ac:dyDescent="0.3">
      <c r="A9" s="141"/>
      <c r="B9" s="34" t="s">
        <v>50</v>
      </c>
      <c r="C9" s="30">
        <v>1</v>
      </c>
      <c r="D9" s="31">
        <v>168000</v>
      </c>
      <c r="E9" s="32">
        <v>372000</v>
      </c>
      <c r="F9" s="32">
        <v>1357000</v>
      </c>
      <c r="G9" s="33">
        <v>1897000</v>
      </c>
      <c r="H9" s="31">
        <v>168000</v>
      </c>
      <c r="I9" s="21">
        <f t="shared" si="8"/>
        <v>370000</v>
      </c>
      <c r="J9" s="21">
        <f t="shared" si="9"/>
        <v>1349000</v>
      </c>
      <c r="K9" s="23">
        <f t="shared" si="10"/>
        <v>1719000</v>
      </c>
      <c r="L9" s="23">
        <f t="shared" si="11"/>
        <v>1887000</v>
      </c>
      <c r="M9" s="24">
        <f t="shared" si="12"/>
        <v>168000</v>
      </c>
      <c r="N9" s="23">
        <f t="shared" si="12"/>
        <v>370000</v>
      </c>
      <c r="O9" s="23">
        <f t="shared" si="12"/>
        <v>1349000</v>
      </c>
      <c r="P9" s="23">
        <f t="shared" si="0"/>
        <v>1719000</v>
      </c>
      <c r="Q9" s="22">
        <f t="shared" si="1"/>
        <v>1887000</v>
      </c>
      <c r="R9" s="25">
        <f t="shared" si="2"/>
        <v>168000</v>
      </c>
      <c r="S9" s="26">
        <f t="shared" si="3"/>
        <v>370000</v>
      </c>
      <c r="T9" s="26">
        <f t="shared" si="4"/>
        <v>1349000</v>
      </c>
      <c r="U9" s="26">
        <f t="shared" si="5"/>
        <v>1719000</v>
      </c>
      <c r="V9" s="27">
        <f t="shared" si="6"/>
        <v>1887000</v>
      </c>
      <c r="W9" s="28">
        <f t="shared" si="7"/>
        <v>0</v>
      </c>
      <c r="X9" s="29">
        <f t="shared" si="13"/>
        <v>0</v>
      </c>
      <c r="Y9" s="131">
        <f t="shared" si="14"/>
        <v>168000</v>
      </c>
      <c r="Z9" s="132">
        <f t="shared" si="15"/>
        <v>370000</v>
      </c>
      <c r="AA9" s="132">
        <f t="shared" si="16"/>
        <v>1349000</v>
      </c>
      <c r="AB9" s="132">
        <f t="shared" si="17"/>
        <v>1719000</v>
      </c>
      <c r="AC9" s="133">
        <f t="shared" si="18"/>
        <v>1887000</v>
      </c>
    </row>
    <row r="10" spans="1:29" ht="26.25" customHeight="1" x14ac:dyDescent="0.3">
      <c r="A10" s="141"/>
      <c r="B10" s="35" t="s">
        <v>51</v>
      </c>
      <c r="C10" s="36" t="s">
        <v>52</v>
      </c>
      <c r="D10" s="37">
        <v>0</v>
      </c>
      <c r="E10" s="38">
        <v>382000</v>
      </c>
      <c r="F10" s="38">
        <v>1678000</v>
      </c>
      <c r="G10" s="39">
        <v>2060000</v>
      </c>
      <c r="H10" s="37">
        <v>0</v>
      </c>
      <c r="I10" s="40">
        <f>E10-2000</f>
        <v>380000</v>
      </c>
      <c r="J10" s="40">
        <f>F10-8000</f>
        <v>1670000</v>
      </c>
      <c r="K10" s="23">
        <f t="shared" si="10"/>
        <v>2050000</v>
      </c>
      <c r="L10" s="41">
        <f>SUM(H10:J10)</f>
        <v>2050000</v>
      </c>
      <c r="M10" s="24">
        <f t="shared" si="12"/>
        <v>0</v>
      </c>
      <c r="N10" s="23">
        <f t="shared" si="12"/>
        <v>380000</v>
      </c>
      <c r="O10" s="23">
        <f t="shared" si="12"/>
        <v>1670000</v>
      </c>
      <c r="P10" s="23">
        <f t="shared" si="0"/>
        <v>2050000</v>
      </c>
      <c r="Q10" s="22">
        <f t="shared" si="1"/>
        <v>2050000</v>
      </c>
      <c r="R10" s="25">
        <f t="shared" si="2"/>
        <v>0</v>
      </c>
      <c r="S10" s="26">
        <f t="shared" si="3"/>
        <v>380000</v>
      </c>
      <c r="T10" s="26">
        <f t="shared" si="4"/>
        <v>1670000</v>
      </c>
      <c r="U10" s="26">
        <f t="shared" si="5"/>
        <v>2050000</v>
      </c>
      <c r="V10" s="27">
        <f t="shared" si="6"/>
        <v>2050000</v>
      </c>
      <c r="W10" s="28">
        <f t="shared" si="7"/>
        <v>0</v>
      </c>
      <c r="X10" s="29">
        <f t="shared" si="13"/>
        <v>0</v>
      </c>
      <c r="Y10" s="131">
        <f t="shared" si="14"/>
        <v>0</v>
      </c>
      <c r="Z10" s="132">
        <f t="shared" si="15"/>
        <v>380000</v>
      </c>
      <c r="AA10" s="132">
        <f t="shared" si="16"/>
        <v>1670000</v>
      </c>
      <c r="AB10" s="132">
        <f t="shared" si="17"/>
        <v>2050000</v>
      </c>
      <c r="AC10" s="133">
        <f t="shared" si="18"/>
        <v>2050000</v>
      </c>
    </row>
    <row r="11" spans="1:29" ht="27.75" customHeight="1" x14ac:dyDescent="0.3">
      <c r="A11" s="142"/>
      <c r="B11" s="34" t="s">
        <v>53</v>
      </c>
      <c r="C11" s="30" t="s">
        <v>34</v>
      </c>
      <c r="D11" s="31">
        <v>0</v>
      </c>
      <c r="E11" s="32">
        <v>409000</v>
      </c>
      <c r="F11" s="32">
        <v>1803000</v>
      </c>
      <c r="G11" s="33">
        <v>2212000</v>
      </c>
      <c r="H11" s="31">
        <v>0</v>
      </c>
      <c r="I11" s="21">
        <f t="shared" si="8"/>
        <v>407000</v>
      </c>
      <c r="J11" s="21">
        <f t="shared" si="9"/>
        <v>1795000</v>
      </c>
      <c r="K11" s="23">
        <f t="shared" si="10"/>
        <v>2202000</v>
      </c>
      <c r="L11" s="23">
        <f t="shared" si="11"/>
        <v>2202000</v>
      </c>
      <c r="M11" s="24">
        <f t="shared" si="12"/>
        <v>0</v>
      </c>
      <c r="N11" s="23">
        <f t="shared" si="12"/>
        <v>407000</v>
      </c>
      <c r="O11" s="23">
        <f t="shared" si="12"/>
        <v>1795000</v>
      </c>
      <c r="P11" s="23">
        <f t="shared" si="0"/>
        <v>2202000</v>
      </c>
      <c r="Q11" s="22">
        <f t="shared" si="1"/>
        <v>2202000</v>
      </c>
      <c r="R11" s="25">
        <f t="shared" si="2"/>
        <v>0</v>
      </c>
      <c r="S11" s="26">
        <f t="shared" si="3"/>
        <v>407000</v>
      </c>
      <c r="T11" s="26">
        <f t="shared" si="4"/>
        <v>1795000</v>
      </c>
      <c r="U11" s="26">
        <f t="shared" si="5"/>
        <v>2202000</v>
      </c>
      <c r="V11" s="27">
        <f t="shared" si="6"/>
        <v>2202000</v>
      </c>
      <c r="W11" s="28">
        <f t="shared" si="7"/>
        <v>0</v>
      </c>
      <c r="X11" s="29">
        <f t="shared" si="13"/>
        <v>0</v>
      </c>
      <c r="Y11" s="131">
        <f t="shared" si="14"/>
        <v>0</v>
      </c>
      <c r="Z11" s="132">
        <f t="shared" si="15"/>
        <v>407000</v>
      </c>
      <c r="AA11" s="132">
        <f t="shared" si="16"/>
        <v>1795000</v>
      </c>
      <c r="AB11" s="132">
        <f t="shared" si="17"/>
        <v>2202000</v>
      </c>
      <c r="AC11" s="133">
        <f t="shared" si="18"/>
        <v>2202000</v>
      </c>
    </row>
    <row r="12" spans="1:29" x14ac:dyDescent="0.3">
      <c r="A12" s="143" t="s">
        <v>54</v>
      </c>
      <c r="B12" s="97" t="s">
        <v>55</v>
      </c>
      <c r="C12" s="30">
        <v>1</v>
      </c>
      <c r="D12" s="31">
        <v>168000</v>
      </c>
      <c r="E12" s="32">
        <v>382000</v>
      </c>
      <c r="F12" s="32">
        <v>1678000</v>
      </c>
      <c r="G12" s="33">
        <v>2228000</v>
      </c>
      <c r="H12" s="31">
        <v>168000</v>
      </c>
      <c r="I12" s="21">
        <f t="shared" si="8"/>
        <v>380000</v>
      </c>
      <c r="J12" s="21">
        <f t="shared" si="9"/>
        <v>1670000</v>
      </c>
      <c r="K12" s="23">
        <f t="shared" si="10"/>
        <v>2050000</v>
      </c>
      <c r="L12" s="23">
        <f t="shared" si="11"/>
        <v>2218000</v>
      </c>
      <c r="M12" s="24">
        <f t="shared" si="12"/>
        <v>168000</v>
      </c>
      <c r="N12" s="23">
        <f t="shared" si="12"/>
        <v>380000</v>
      </c>
      <c r="O12" s="23">
        <f t="shared" si="12"/>
        <v>1670000</v>
      </c>
      <c r="P12" s="23">
        <f t="shared" si="0"/>
        <v>2050000</v>
      </c>
      <c r="Q12" s="22">
        <f t="shared" si="1"/>
        <v>2218000</v>
      </c>
      <c r="R12" s="25">
        <f t="shared" si="2"/>
        <v>168000</v>
      </c>
      <c r="S12" s="26">
        <f t="shared" si="3"/>
        <v>380000</v>
      </c>
      <c r="T12" s="26">
        <f t="shared" si="4"/>
        <v>1670000</v>
      </c>
      <c r="U12" s="26">
        <f t="shared" si="5"/>
        <v>2050000</v>
      </c>
      <c r="V12" s="27">
        <f t="shared" si="6"/>
        <v>2218000</v>
      </c>
      <c r="W12" s="28">
        <f t="shared" si="7"/>
        <v>0</v>
      </c>
      <c r="X12" s="29">
        <f t="shared" si="13"/>
        <v>0</v>
      </c>
      <c r="Y12" s="131">
        <f t="shared" si="14"/>
        <v>168000</v>
      </c>
      <c r="Z12" s="132">
        <f t="shared" si="15"/>
        <v>380000</v>
      </c>
      <c r="AA12" s="132">
        <f t="shared" si="16"/>
        <v>1670000</v>
      </c>
      <c r="AB12" s="132">
        <f t="shared" si="17"/>
        <v>2050000</v>
      </c>
      <c r="AC12" s="133">
        <f t="shared" si="18"/>
        <v>2218000</v>
      </c>
    </row>
    <row r="13" spans="1:29" x14ac:dyDescent="0.3">
      <c r="A13" s="143"/>
      <c r="B13" s="97"/>
      <c r="C13" s="30" t="s">
        <v>56</v>
      </c>
      <c r="D13" s="31">
        <v>0</v>
      </c>
      <c r="E13" s="32">
        <v>382000</v>
      </c>
      <c r="F13" s="32">
        <v>1678000</v>
      </c>
      <c r="G13" s="33">
        <v>2060000</v>
      </c>
      <c r="H13" s="31">
        <v>0</v>
      </c>
      <c r="I13" s="21">
        <f t="shared" si="8"/>
        <v>380000</v>
      </c>
      <c r="J13" s="21">
        <f t="shared" si="9"/>
        <v>1670000</v>
      </c>
      <c r="K13" s="23">
        <f t="shared" si="10"/>
        <v>2050000</v>
      </c>
      <c r="L13" s="23">
        <f t="shared" si="11"/>
        <v>2050000</v>
      </c>
      <c r="M13" s="24">
        <f t="shared" si="12"/>
        <v>0</v>
      </c>
      <c r="N13" s="23">
        <f t="shared" si="12"/>
        <v>380000</v>
      </c>
      <c r="O13" s="23">
        <f t="shared" si="12"/>
        <v>1670000</v>
      </c>
      <c r="P13" s="23">
        <f t="shared" si="0"/>
        <v>2050000</v>
      </c>
      <c r="Q13" s="22">
        <f t="shared" si="1"/>
        <v>2050000</v>
      </c>
      <c r="R13" s="25">
        <f t="shared" si="2"/>
        <v>0</v>
      </c>
      <c r="S13" s="26">
        <f t="shared" si="3"/>
        <v>380000</v>
      </c>
      <c r="T13" s="26">
        <f t="shared" si="4"/>
        <v>1670000</v>
      </c>
      <c r="U13" s="26">
        <f t="shared" si="5"/>
        <v>2050000</v>
      </c>
      <c r="V13" s="27">
        <f t="shared" si="6"/>
        <v>2050000</v>
      </c>
      <c r="W13" s="28">
        <f t="shared" si="7"/>
        <v>0</v>
      </c>
      <c r="X13" s="29">
        <f t="shared" si="13"/>
        <v>0</v>
      </c>
      <c r="Y13" s="131">
        <f t="shared" si="14"/>
        <v>0</v>
      </c>
      <c r="Z13" s="132">
        <f t="shared" si="15"/>
        <v>380000</v>
      </c>
      <c r="AA13" s="132">
        <f t="shared" si="16"/>
        <v>1670000</v>
      </c>
      <c r="AB13" s="132">
        <f t="shared" si="17"/>
        <v>2050000</v>
      </c>
      <c r="AC13" s="133">
        <f t="shared" si="18"/>
        <v>2050000</v>
      </c>
    </row>
    <row r="14" spans="1:29" x14ac:dyDescent="0.3">
      <c r="A14" s="143" t="s">
        <v>57</v>
      </c>
      <c r="B14" s="97" t="s">
        <v>58</v>
      </c>
      <c r="C14" s="30">
        <v>1</v>
      </c>
      <c r="D14" s="31">
        <v>168000</v>
      </c>
      <c r="E14" s="32">
        <v>372000</v>
      </c>
      <c r="F14" s="32">
        <v>1325000</v>
      </c>
      <c r="G14" s="33">
        <v>1865000</v>
      </c>
      <c r="H14" s="31">
        <v>168000</v>
      </c>
      <c r="I14" s="21">
        <f t="shared" si="8"/>
        <v>370000</v>
      </c>
      <c r="J14" s="21">
        <f t="shared" si="9"/>
        <v>1317000</v>
      </c>
      <c r="K14" s="23">
        <f t="shared" si="10"/>
        <v>1687000</v>
      </c>
      <c r="L14" s="23">
        <f t="shared" si="11"/>
        <v>1855000</v>
      </c>
      <c r="M14" s="24">
        <f t="shared" si="12"/>
        <v>168000</v>
      </c>
      <c r="N14" s="23">
        <f t="shared" si="12"/>
        <v>370000</v>
      </c>
      <c r="O14" s="23">
        <f t="shared" si="12"/>
        <v>1317000</v>
      </c>
      <c r="P14" s="23">
        <f t="shared" si="0"/>
        <v>1687000</v>
      </c>
      <c r="Q14" s="22">
        <f t="shared" si="1"/>
        <v>1855000</v>
      </c>
      <c r="R14" s="25">
        <f t="shared" si="2"/>
        <v>168000</v>
      </c>
      <c r="S14" s="26">
        <f t="shared" si="3"/>
        <v>370000</v>
      </c>
      <c r="T14" s="26">
        <f t="shared" si="4"/>
        <v>1317000</v>
      </c>
      <c r="U14" s="26">
        <f t="shared" si="5"/>
        <v>1687000</v>
      </c>
      <c r="V14" s="27">
        <f t="shared" si="6"/>
        <v>1855000</v>
      </c>
      <c r="W14" s="28">
        <f t="shared" si="7"/>
        <v>0</v>
      </c>
      <c r="X14" s="29">
        <f t="shared" si="13"/>
        <v>0</v>
      </c>
      <c r="Y14" s="131">
        <f t="shared" si="14"/>
        <v>168000</v>
      </c>
      <c r="Z14" s="132">
        <f t="shared" si="15"/>
        <v>370000</v>
      </c>
      <c r="AA14" s="132">
        <f t="shared" si="16"/>
        <v>1317000</v>
      </c>
      <c r="AB14" s="132">
        <f t="shared" si="17"/>
        <v>1687000</v>
      </c>
      <c r="AC14" s="133">
        <f t="shared" si="18"/>
        <v>1855000</v>
      </c>
    </row>
    <row r="15" spans="1:29" x14ac:dyDescent="0.3">
      <c r="A15" s="143"/>
      <c r="B15" s="97"/>
      <c r="C15" s="30" t="s">
        <v>56</v>
      </c>
      <c r="D15" s="31">
        <v>0</v>
      </c>
      <c r="E15" s="32">
        <v>372000</v>
      </c>
      <c r="F15" s="32">
        <v>1325000</v>
      </c>
      <c r="G15" s="33">
        <v>1697000</v>
      </c>
      <c r="H15" s="31">
        <v>0</v>
      </c>
      <c r="I15" s="21">
        <f t="shared" si="8"/>
        <v>370000</v>
      </c>
      <c r="J15" s="21">
        <f t="shared" si="9"/>
        <v>1317000</v>
      </c>
      <c r="K15" s="23">
        <f t="shared" si="10"/>
        <v>1687000</v>
      </c>
      <c r="L15" s="23">
        <f t="shared" si="11"/>
        <v>1687000</v>
      </c>
      <c r="M15" s="24">
        <f t="shared" si="12"/>
        <v>0</v>
      </c>
      <c r="N15" s="23">
        <f t="shared" si="12"/>
        <v>370000</v>
      </c>
      <c r="O15" s="23">
        <f t="shared" si="12"/>
        <v>1317000</v>
      </c>
      <c r="P15" s="23">
        <f t="shared" si="0"/>
        <v>1687000</v>
      </c>
      <c r="Q15" s="22">
        <f t="shared" si="1"/>
        <v>1687000</v>
      </c>
      <c r="R15" s="25">
        <f t="shared" si="2"/>
        <v>0</v>
      </c>
      <c r="S15" s="26">
        <f t="shared" si="3"/>
        <v>370000</v>
      </c>
      <c r="T15" s="26">
        <f t="shared" si="4"/>
        <v>1317000</v>
      </c>
      <c r="U15" s="26">
        <f t="shared" si="5"/>
        <v>1687000</v>
      </c>
      <c r="V15" s="27">
        <f t="shared" si="6"/>
        <v>1687000</v>
      </c>
      <c r="W15" s="28">
        <f t="shared" si="7"/>
        <v>0</v>
      </c>
      <c r="X15" s="29">
        <f t="shared" si="13"/>
        <v>0</v>
      </c>
      <c r="Y15" s="131">
        <f t="shared" si="14"/>
        <v>0</v>
      </c>
      <c r="Z15" s="132">
        <f t="shared" si="15"/>
        <v>370000</v>
      </c>
      <c r="AA15" s="132">
        <f t="shared" si="16"/>
        <v>1317000</v>
      </c>
      <c r="AB15" s="132">
        <f t="shared" si="17"/>
        <v>1687000</v>
      </c>
      <c r="AC15" s="133">
        <f t="shared" si="18"/>
        <v>1687000</v>
      </c>
    </row>
    <row r="16" spans="1:29" x14ac:dyDescent="0.3">
      <c r="A16" s="143" t="s">
        <v>59</v>
      </c>
      <c r="B16" s="97" t="s">
        <v>60</v>
      </c>
      <c r="C16" s="30">
        <v>1</v>
      </c>
      <c r="D16" s="31">
        <v>168000</v>
      </c>
      <c r="E16" s="32">
        <v>409000</v>
      </c>
      <c r="F16" s="32">
        <v>1821000</v>
      </c>
      <c r="G16" s="33">
        <v>2398000</v>
      </c>
      <c r="H16" s="31">
        <v>168000</v>
      </c>
      <c r="I16" s="21">
        <f t="shared" si="8"/>
        <v>407000</v>
      </c>
      <c r="J16" s="21">
        <f t="shared" si="9"/>
        <v>1813000</v>
      </c>
      <c r="K16" s="23">
        <f t="shared" si="10"/>
        <v>2220000</v>
      </c>
      <c r="L16" s="23">
        <f t="shared" si="11"/>
        <v>2388000</v>
      </c>
      <c r="M16" s="24">
        <f t="shared" si="12"/>
        <v>168000</v>
      </c>
      <c r="N16" s="23">
        <f t="shared" si="12"/>
        <v>407000</v>
      </c>
      <c r="O16" s="23">
        <f t="shared" si="12"/>
        <v>1813000</v>
      </c>
      <c r="P16" s="23">
        <f t="shared" si="0"/>
        <v>2220000</v>
      </c>
      <c r="Q16" s="22">
        <f t="shared" si="1"/>
        <v>2388000</v>
      </c>
      <c r="R16" s="25">
        <f t="shared" si="2"/>
        <v>168000</v>
      </c>
      <c r="S16" s="26">
        <f t="shared" si="3"/>
        <v>407000</v>
      </c>
      <c r="T16" s="26">
        <f t="shared" si="4"/>
        <v>1813000</v>
      </c>
      <c r="U16" s="26">
        <f t="shared" si="5"/>
        <v>2220000</v>
      </c>
      <c r="V16" s="27">
        <f t="shared" si="6"/>
        <v>2388000</v>
      </c>
      <c r="W16" s="28">
        <f t="shared" si="7"/>
        <v>0</v>
      </c>
      <c r="X16" s="29">
        <f t="shared" si="13"/>
        <v>0</v>
      </c>
      <c r="Y16" s="131">
        <f t="shared" si="14"/>
        <v>168000</v>
      </c>
      <c r="Z16" s="132">
        <f t="shared" si="15"/>
        <v>407000</v>
      </c>
      <c r="AA16" s="132">
        <f t="shared" si="16"/>
        <v>1813000</v>
      </c>
      <c r="AB16" s="132">
        <f t="shared" si="17"/>
        <v>2220000</v>
      </c>
      <c r="AC16" s="133">
        <f t="shared" si="18"/>
        <v>2388000</v>
      </c>
    </row>
    <row r="17" spans="1:29" x14ac:dyDescent="0.3">
      <c r="A17" s="143"/>
      <c r="B17" s="97"/>
      <c r="C17" s="30" t="s">
        <v>56</v>
      </c>
      <c r="D17" s="31">
        <v>0</v>
      </c>
      <c r="E17" s="32">
        <v>409000</v>
      </c>
      <c r="F17" s="32">
        <v>1821000</v>
      </c>
      <c r="G17" s="33">
        <v>2230000</v>
      </c>
      <c r="H17" s="31">
        <v>0</v>
      </c>
      <c r="I17" s="21">
        <f t="shared" si="8"/>
        <v>407000</v>
      </c>
      <c r="J17" s="21">
        <f t="shared" si="9"/>
        <v>1813000</v>
      </c>
      <c r="K17" s="23">
        <f t="shared" si="10"/>
        <v>2220000</v>
      </c>
      <c r="L17" s="23">
        <f t="shared" si="11"/>
        <v>2220000</v>
      </c>
      <c r="M17" s="24">
        <f t="shared" si="12"/>
        <v>0</v>
      </c>
      <c r="N17" s="23">
        <f t="shared" si="12"/>
        <v>407000</v>
      </c>
      <c r="O17" s="23">
        <f t="shared" si="12"/>
        <v>1813000</v>
      </c>
      <c r="P17" s="23">
        <f t="shared" si="0"/>
        <v>2220000</v>
      </c>
      <c r="Q17" s="22">
        <f t="shared" si="1"/>
        <v>2220000</v>
      </c>
      <c r="R17" s="25">
        <f t="shared" si="2"/>
        <v>0</v>
      </c>
      <c r="S17" s="26">
        <f t="shared" si="3"/>
        <v>407000</v>
      </c>
      <c r="T17" s="26">
        <f t="shared" si="4"/>
        <v>1813000</v>
      </c>
      <c r="U17" s="26">
        <f t="shared" si="5"/>
        <v>2220000</v>
      </c>
      <c r="V17" s="27">
        <f t="shared" si="6"/>
        <v>2220000</v>
      </c>
      <c r="W17" s="28">
        <f t="shared" si="7"/>
        <v>0</v>
      </c>
      <c r="X17" s="29">
        <f t="shared" si="13"/>
        <v>0</v>
      </c>
      <c r="Y17" s="131">
        <f t="shared" si="14"/>
        <v>0</v>
      </c>
      <c r="Z17" s="132">
        <f t="shared" si="15"/>
        <v>407000</v>
      </c>
      <c r="AA17" s="132">
        <f t="shared" si="16"/>
        <v>1813000</v>
      </c>
      <c r="AB17" s="132">
        <f t="shared" si="17"/>
        <v>2220000</v>
      </c>
      <c r="AC17" s="133">
        <f t="shared" si="18"/>
        <v>2220000</v>
      </c>
    </row>
    <row r="18" spans="1:29" ht="23.25" customHeight="1" x14ac:dyDescent="0.3">
      <c r="A18" s="143" t="s">
        <v>61</v>
      </c>
      <c r="B18" s="97" t="s">
        <v>62</v>
      </c>
      <c r="C18" s="30">
        <v>1</v>
      </c>
      <c r="D18" s="31">
        <v>168000</v>
      </c>
      <c r="E18" s="32">
        <v>372000</v>
      </c>
      <c r="F18" s="32">
        <v>1357000</v>
      </c>
      <c r="G18" s="33">
        <v>1897000</v>
      </c>
      <c r="H18" s="31">
        <v>168000</v>
      </c>
      <c r="I18" s="21">
        <f t="shared" si="8"/>
        <v>370000</v>
      </c>
      <c r="J18" s="21">
        <f t="shared" si="9"/>
        <v>1349000</v>
      </c>
      <c r="K18" s="23">
        <f t="shared" si="10"/>
        <v>1719000</v>
      </c>
      <c r="L18" s="23">
        <f t="shared" si="11"/>
        <v>1887000</v>
      </c>
      <c r="M18" s="24">
        <f t="shared" si="12"/>
        <v>168000</v>
      </c>
      <c r="N18" s="23">
        <f t="shared" si="12"/>
        <v>370000</v>
      </c>
      <c r="O18" s="23">
        <f t="shared" si="12"/>
        <v>1349000</v>
      </c>
      <c r="P18" s="23">
        <f t="shared" si="0"/>
        <v>1719000</v>
      </c>
      <c r="Q18" s="22">
        <f t="shared" si="1"/>
        <v>1887000</v>
      </c>
      <c r="R18" s="25">
        <f t="shared" si="2"/>
        <v>168000</v>
      </c>
      <c r="S18" s="26">
        <f t="shared" si="3"/>
        <v>370000</v>
      </c>
      <c r="T18" s="26">
        <f t="shared" si="4"/>
        <v>1349000</v>
      </c>
      <c r="U18" s="26">
        <f t="shared" si="5"/>
        <v>1719000</v>
      </c>
      <c r="V18" s="27">
        <f t="shared" si="6"/>
        <v>1887000</v>
      </c>
      <c r="W18" s="28">
        <f t="shared" si="7"/>
        <v>0</v>
      </c>
      <c r="X18" s="29">
        <f t="shared" si="13"/>
        <v>0</v>
      </c>
      <c r="Y18" s="131">
        <f t="shared" si="14"/>
        <v>168000</v>
      </c>
      <c r="Z18" s="132">
        <f t="shared" si="15"/>
        <v>370000</v>
      </c>
      <c r="AA18" s="132">
        <f t="shared" si="16"/>
        <v>1349000</v>
      </c>
      <c r="AB18" s="132">
        <f t="shared" si="17"/>
        <v>1719000</v>
      </c>
      <c r="AC18" s="133">
        <f t="shared" si="18"/>
        <v>1887000</v>
      </c>
    </row>
    <row r="19" spans="1:29" x14ac:dyDescent="0.3">
      <c r="A19" s="143"/>
      <c r="B19" s="97"/>
      <c r="C19" s="30" t="s">
        <v>56</v>
      </c>
      <c r="D19" s="31">
        <v>0</v>
      </c>
      <c r="E19" s="32">
        <v>372000</v>
      </c>
      <c r="F19" s="32">
        <v>1357000</v>
      </c>
      <c r="G19" s="33">
        <v>1729000</v>
      </c>
      <c r="H19" s="31">
        <v>0</v>
      </c>
      <c r="I19" s="21">
        <f t="shared" si="8"/>
        <v>370000</v>
      </c>
      <c r="J19" s="21">
        <f t="shared" si="9"/>
        <v>1349000</v>
      </c>
      <c r="K19" s="23">
        <f t="shared" si="10"/>
        <v>1719000</v>
      </c>
      <c r="L19" s="23">
        <f t="shared" si="11"/>
        <v>1719000</v>
      </c>
      <c r="M19" s="24">
        <f t="shared" si="12"/>
        <v>0</v>
      </c>
      <c r="N19" s="23">
        <f t="shared" si="12"/>
        <v>370000</v>
      </c>
      <c r="O19" s="23">
        <f t="shared" si="12"/>
        <v>1349000</v>
      </c>
      <c r="P19" s="23">
        <f t="shared" si="0"/>
        <v>1719000</v>
      </c>
      <c r="Q19" s="22">
        <f t="shared" si="1"/>
        <v>1719000</v>
      </c>
      <c r="R19" s="25">
        <f t="shared" si="2"/>
        <v>0</v>
      </c>
      <c r="S19" s="26">
        <f t="shared" si="3"/>
        <v>370000</v>
      </c>
      <c r="T19" s="26">
        <f t="shared" si="4"/>
        <v>1349000</v>
      </c>
      <c r="U19" s="26">
        <f t="shared" si="5"/>
        <v>1719000</v>
      </c>
      <c r="V19" s="27">
        <f t="shared" si="6"/>
        <v>1719000</v>
      </c>
      <c r="W19" s="28">
        <f t="shared" si="7"/>
        <v>0</v>
      </c>
      <c r="X19" s="29">
        <f t="shared" si="13"/>
        <v>0</v>
      </c>
      <c r="Y19" s="131">
        <f t="shared" si="14"/>
        <v>0</v>
      </c>
      <c r="Z19" s="132">
        <f t="shared" si="15"/>
        <v>370000</v>
      </c>
      <c r="AA19" s="132">
        <f t="shared" si="16"/>
        <v>1349000</v>
      </c>
      <c r="AB19" s="132">
        <f t="shared" si="17"/>
        <v>1719000</v>
      </c>
      <c r="AC19" s="133">
        <f t="shared" si="18"/>
        <v>1719000</v>
      </c>
    </row>
    <row r="20" spans="1:29" x14ac:dyDescent="0.3">
      <c r="A20" s="143"/>
      <c r="B20" s="97" t="s">
        <v>63</v>
      </c>
      <c r="C20" s="30">
        <v>1</v>
      </c>
      <c r="D20" s="31">
        <v>168000</v>
      </c>
      <c r="E20" s="32">
        <v>382000</v>
      </c>
      <c r="F20" s="32">
        <v>1678000</v>
      </c>
      <c r="G20" s="33">
        <v>2228000</v>
      </c>
      <c r="H20" s="31">
        <v>168000</v>
      </c>
      <c r="I20" s="21">
        <f t="shared" si="8"/>
        <v>380000</v>
      </c>
      <c r="J20" s="21">
        <f t="shared" si="9"/>
        <v>1670000</v>
      </c>
      <c r="K20" s="23">
        <f t="shared" si="10"/>
        <v>2050000</v>
      </c>
      <c r="L20" s="23">
        <f t="shared" si="11"/>
        <v>2218000</v>
      </c>
      <c r="M20" s="24">
        <f t="shared" si="12"/>
        <v>168000</v>
      </c>
      <c r="N20" s="23">
        <f t="shared" si="12"/>
        <v>380000</v>
      </c>
      <c r="O20" s="23">
        <f t="shared" si="12"/>
        <v>1670000</v>
      </c>
      <c r="P20" s="23">
        <f t="shared" si="0"/>
        <v>2050000</v>
      </c>
      <c r="Q20" s="22">
        <f t="shared" si="1"/>
        <v>2218000</v>
      </c>
      <c r="R20" s="25">
        <f t="shared" si="2"/>
        <v>168000</v>
      </c>
      <c r="S20" s="26">
        <f t="shared" si="3"/>
        <v>380000</v>
      </c>
      <c r="T20" s="26">
        <f t="shared" si="4"/>
        <v>1670000</v>
      </c>
      <c r="U20" s="26">
        <f t="shared" si="5"/>
        <v>2050000</v>
      </c>
      <c r="V20" s="27">
        <f t="shared" si="6"/>
        <v>2218000</v>
      </c>
      <c r="W20" s="28">
        <f t="shared" si="7"/>
        <v>0</v>
      </c>
      <c r="X20" s="29">
        <f t="shared" si="13"/>
        <v>0</v>
      </c>
      <c r="Y20" s="131">
        <f t="shared" si="14"/>
        <v>168000</v>
      </c>
      <c r="Z20" s="132">
        <f t="shared" si="15"/>
        <v>380000</v>
      </c>
      <c r="AA20" s="132">
        <f t="shared" si="16"/>
        <v>1670000</v>
      </c>
      <c r="AB20" s="132">
        <f t="shared" si="17"/>
        <v>2050000</v>
      </c>
      <c r="AC20" s="133">
        <f t="shared" si="18"/>
        <v>2218000</v>
      </c>
    </row>
    <row r="21" spans="1:29" x14ac:dyDescent="0.3">
      <c r="A21" s="143"/>
      <c r="B21" s="97"/>
      <c r="C21" s="30" t="s">
        <v>56</v>
      </c>
      <c r="D21" s="31">
        <v>0</v>
      </c>
      <c r="E21" s="32">
        <v>382000</v>
      </c>
      <c r="F21" s="32">
        <v>1678000</v>
      </c>
      <c r="G21" s="33">
        <v>2060000</v>
      </c>
      <c r="H21" s="31">
        <v>0</v>
      </c>
      <c r="I21" s="21">
        <f t="shared" si="8"/>
        <v>380000</v>
      </c>
      <c r="J21" s="21">
        <f t="shared" si="9"/>
        <v>1670000</v>
      </c>
      <c r="K21" s="23">
        <f t="shared" si="10"/>
        <v>2050000</v>
      </c>
      <c r="L21" s="23">
        <f t="shared" si="11"/>
        <v>2050000</v>
      </c>
      <c r="M21" s="24">
        <f t="shared" si="12"/>
        <v>0</v>
      </c>
      <c r="N21" s="23">
        <f t="shared" si="12"/>
        <v>380000</v>
      </c>
      <c r="O21" s="23">
        <f t="shared" si="12"/>
        <v>1670000</v>
      </c>
      <c r="P21" s="23">
        <f t="shared" si="0"/>
        <v>2050000</v>
      </c>
      <c r="Q21" s="22">
        <f t="shared" si="1"/>
        <v>2050000</v>
      </c>
      <c r="R21" s="25">
        <f t="shared" si="2"/>
        <v>0</v>
      </c>
      <c r="S21" s="26">
        <f t="shared" si="3"/>
        <v>380000</v>
      </c>
      <c r="T21" s="26">
        <f t="shared" si="4"/>
        <v>1670000</v>
      </c>
      <c r="U21" s="26">
        <f t="shared" si="5"/>
        <v>2050000</v>
      </c>
      <c r="V21" s="27">
        <f t="shared" si="6"/>
        <v>2050000</v>
      </c>
      <c r="W21" s="28">
        <f t="shared" si="7"/>
        <v>0</v>
      </c>
      <c r="X21" s="29">
        <f t="shared" si="13"/>
        <v>0</v>
      </c>
      <c r="Y21" s="131">
        <f t="shared" si="14"/>
        <v>0</v>
      </c>
      <c r="Z21" s="132">
        <f t="shared" si="15"/>
        <v>380000</v>
      </c>
      <c r="AA21" s="132">
        <f t="shared" si="16"/>
        <v>1670000</v>
      </c>
      <c r="AB21" s="132">
        <f t="shared" si="17"/>
        <v>2050000</v>
      </c>
      <c r="AC21" s="133">
        <f t="shared" si="18"/>
        <v>2050000</v>
      </c>
    </row>
    <row r="22" spans="1:29" x14ac:dyDescent="0.3">
      <c r="A22" s="144" t="s">
        <v>64</v>
      </c>
      <c r="B22" s="34" t="s">
        <v>65</v>
      </c>
      <c r="C22" s="30" t="s">
        <v>56</v>
      </c>
      <c r="D22" s="31">
        <v>0</v>
      </c>
      <c r="E22" s="32">
        <v>372000</v>
      </c>
      <c r="F22" s="32">
        <v>1357000</v>
      </c>
      <c r="G22" s="33">
        <v>1729000</v>
      </c>
      <c r="H22" s="31">
        <v>0</v>
      </c>
      <c r="I22" s="21">
        <f t="shared" si="8"/>
        <v>370000</v>
      </c>
      <c r="J22" s="21">
        <f t="shared" si="9"/>
        <v>1349000</v>
      </c>
      <c r="K22" s="23">
        <f t="shared" si="10"/>
        <v>1719000</v>
      </c>
      <c r="L22" s="23">
        <f t="shared" si="11"/>
        <v>1719000</v>
      </c>
      <c r="M22" s="24">
        <f t="shared" si="12"/>
        <v>0</v>
      </c>
      <c r="N22" s="23">
        <f t="shared" si="12"/>
        <v>370000</v>
      </c>
      <c r="O22" s="23">
        <f t="shared" si="12"/>
        <v>1349000</v>
      </c>
      <c r="P22" s="23">
        <f t="shared" si="0"/>
        <v>1719000</v>
      </c>
      <c r="Q22" s="22">
        <f t="shared" si="1"/>
        <v>1719000</v>
      </c>
      <c r="R22" s="25">
        <f t="shared" si="2"/>
        <v>0</v>
      </c>
      <c r="S22" s="26">
        <f t="shared" si="3"/>
        <v>370000</v>
      </c>
      <c r="T22" s="26">
        <f t="shared" si="4"/>
        <v>1349000</v>
      </c>
      <c r="U22" s="26">
        <f t="shared" si="5"/>
        <v>1719000</v>
      </c>
      <c r="V22" s="27">
        <f t="shared" si="6"/>
        <v>1719000</v>
      </c>
      <c r="W22" s="28">
        <f t="shared" si="7"/>
        <v>0</v>
      </c>
      <c r="X22" s="29">
        <f t="shared" si="13"/>
        <v>0</v>
      </c>
      <c r="Y22" s="131">
        <f t="shared" si="14"/>
        <v>0</v>
      </c>
      <c r="Z22" s="132">
        <f t="shared" si="15"/>
        <v>370000</v>
      </c>
      <c r="AA22" s="132">
        <f t="shared" si="16"/>
        <v>1349000</v>
      </c>
      <c r="AB22" s="132">
        <f t="shared" si="17"/>
        <v>1719000</v>
      </c>
      <c r="AC22" s="133">
        <f t="shared" si="18"/>
        <v>1719000</v>
      </c>
    </row>
    <row r="23" spans="1:29" x14ac:dyDescent="0.3">
      <c r="A23" s="143" t="s">
        <v>66</v>
      </c>
      <c r="B23" s="97" t="s">
        <v>67</v>
      </c>
      <c r="C23" s="30">
        <v>1</v>
      </c>
      <c r="D23" s="31">
        <v>168000</v>
      </c>
      <c r="E23" s="32">
        <v>409000</v>
      </c>
      <c r="F23" s="32">
        <v>1887000</v>
      </c>
      <c r="G23" s="33">
        <v>2464000</v>
      </c>
      <c r="H23" s="31">
        <v>168000</v>
      </c>
      <c r="I23" s="21">
        <f t="shared" si="8"/>
        <v>407000</v>
      </c>
      <c r="J23" s="21">
        <f t="shared" si="9"/>
        <v>1879000</v>
      </c>
      <c r="K23" s="23">
        <f t="shared" si="10"/>
        <v>2286000</v>
      </c>
      <c r="L23" s="23">
        <f t="shared" si="11"/>
        <v>2454000</v>
      </c>
      <c r="M23" s="24">
        <f t="shared" si="12"/>
        <v>168000</v>
      </c>
      <c r="N23" s="23">
        <f t="shared" si="12"/>
        <v>407000</v>
      </c>
      <c r="O23" s="23">
        <f t="shared" si="12"/>
        <v>1879000</v>
      </c>
      <c r="P23" s="23">
        <f t="shared" si="0"/>
        <v>2286000</v>
      </c>
      <c r="Q23" s="22">
        <f t="shared" si="1"/>
        <v>2454000</v>
      </c>
      <c r="R23" s="25">
        <f t="shared" si="2"/>
        <v>168000</v>
      </c>
      <c r="S23" s="26">
        <f t="shared" si="3"/>
        <v>407000</v>
      </c>
      <c r="T23" s="26">
        <f t="shared" si="4"/>
        <v>1879000</v>
      </c>
      <c r="U23" s="26">
        <f t="shared" si="5"/>
        <v>2286000</v>
      </c>
      <c r="V23" s="27">
        <f t="shared" si="6"/>
        <v>2454000</v>
      </c>
      <c r="W23" s="28">
        <f t="shared" si="7"/>
        <v>0</v>
      </c>
      <c r="X23" s="29">
        <f t="shared" si="13"/>
        <v>0</v>
      </c>
      <c r="Y23" s="131">
        <f t="shared" si="14"/>
        <v>168000</v>
      </c>
      <c r="Z23" s="132">
        <f t="shared" si="15"/>
        <v>407000</v>
      </c>
      <c r="AA23" s="132">
        <f t="shared" si="16"/>
        <v>1879000</v>
      </c>
      <c r="AB23" s="132">
        <f t="shared" si="17"/>
        <v>2286000</v>
      </c>
      <c r="AC23" s="133">
        <f t="shared" si="18"/>
        <v>2454000</v>
      </c>
    </row>
    <row r="24" spans="1:29" x14ac:dyDescent="0.3">
      <c r="A24" s="143"/>
      <c r="B24" s="97"/>
      <c r="C24" s="30" t="s">
        <v>56</v>
      </c>
      <c r="D24" s="31">
        <v>0</v>
      </c>
      <c r="E24" s="32">
        <v>409000</v>
      </c>
      <c r="F24" s="32">
        <v>1887000</v>
      </c>
      <c r="G24" s="33">
        <v>2296000</v>
      </c>
      <c r="H24" s="31">
        <v>0</v>
      </c>
      <c r="I24" s="21">
        <f t="shared" si="8"/>
        <v>407000</v>
      </c>
      <c r="J24" s="21">
        <f t="shared" si="9"/>
        <v>1879000</v>
      </c>
      <c r="K24" s="23">
        <f t="shared" si="10"/>
        <v>2286000</v>
      </c>
      <c r="L24" s="23">
        <f t="shared" si="11"/>
        <v>2286000</v>
      </c>
      <c r="M24" s="24">
        <f t="shared" si="12"/>
        <v>0</v>
      </c>
      <c r="N24" s="23">
        <f t="shared" si="12"/>
        <v>407000</v>
      </c>
      <c r="O24" s="23">
        <f t="shared" si="12"/>
        <v>1879000</v>
      </c>
      <c r="P24" s="23">
        <f t="shared" si="0"/>
        <v>2286000</v>
      </c>
      <c r="Q24" s="22">
        <f t="shared" si="1"/>
        <v>2286000</v>
      </c>
      <c r="R24" s="25">
        <f t="shared" si="2"/>
        <v>0</v>
      </c>
      <c r="S24" s="26">
        <f t="shared" si="3"/>
        <v>407000</v>
      </c>
      <c r="T24" s="26">
        <f t="shared" si="4"/>
        <v>1879000</v>
      </c>
      <c r="U24" s="26">
        <f t="shared" si="5"/>
        <v>2286000</v>
      </c>
      <c r="V24" s="27">
        <f t="shared" si="6"/>
        <v>2286000</v>
      </c>
      <c r="W24" s="28">
        <f t="shared" si="7"/>
        <v>0</v>
      </c>
      <c r="X24" s="29">
        <f t="shared" si="13"/>
        <v>0</v>
      </c>
      <c r="Y24" s="131">
        <f t="shared" si="14"/>
        <v>0</v>
      </c>
      <c r="Z24" s="132">
        <f t="shared" si="15"/>
        <v>407000</v>
      </c>
      <c r="AA24" s="132">
        <f t="shared" si="16"/>
        <v>1879000</v>
      </c>
      <c r="AB24" s="132">
        <f t="shared" si="17"/>
        <v>2286000</v>
      </c>
      <c r="AC24" s="133">
        <f t="shared" si="18"/>
        <v>2286000</v>
      </c>
    </row>
    <row r="25" spans="1:29" x14ac:dyDescent="0.3">
      <c r="A25" s="143"/>
      <c r="B25" s="97" t="s">
        <v>114</v>
      </c>
      <c r="C25" s="30">
        <v>1</v>
      </c>
      <c r="D25" s="31">
        <v>168000</v>
      </c>
      <c r="E25" s="32">
        <v>382000</v>
      </c>
      <c r="F25" s="32">
        <v>1678000</v>
      </c>
      <c r="G25" s="33">
        <v>2228000</v>
      </c>
      <c r="H25" s="31">
        <v>168000</v>
      </c>
      <c r="I25" s="21">
        <f t="shared" si="8"/>
        <v>380000</v>
      </c>
      <c r="J25" s="21">
        <f t="shared" si="9"/>
        <v>1670000</v>
      </c>
      <c r="K25" s="23">
        <f t="shared" si="10"/>
        <v>2050000</v>
      </c>
      <c r="L25" s="23">
        <f t="shared" si="11"/>
        <v>2218000</v>
      </c>
      <c r="M25" s="24">
        <f t="shared" si="12"/>
        <v>168000</v>
      </c>
      <c r="N25" s="23">
        <f t="shared" si="12"/>
        <v>380000</v>
      </c>
      <c r="O25" s="23">
        <f t="shared" si="12"/>
        <v>1670000</v>
      </c>
      <c r="P25" s="23">
        <f t="shared" si="0"/>
        <v>2050000</v>
      </c>
      <c r="Q25" s="22">
        <f t="shared" si="1"/>
        <v>2218000</v>
      </c>
      <c r="R25" s="25">
        <f t="shared" si="2"/>
        <v>168000</v>
      </c>
      <c r="S25" s="26">
        <f t="shared" si="3"/>
        <v>380000</v>
      </c>
      <c r="T25" s="26">
        <f t="shared" si="4"/>
        <v>1670000</v>
      </c>
      <c r="U25" s="26">
        <f t="shared" si="5"/>
        <v>2050000</v>
      </c>
      <c r="V25" s="27">
        <f t="shared" si="6"/>
        <v>2218000</v>
      </c>
      <c r="W25" s="28">
        <f t="shared" si="7"/>
        <v>0</v>
      </c>
      <c r="X25" s="29">
        <f t="shared" si="13"/>
        <v>0</v>
      </c>
      <c r="Y25" s="131">
        <f t="shared" si="14"/>
        <v>168000</v>
      </c>
      <c r="Z25" s="132">
        <f t="shared" si="15"/>
        <v>380000</v>
      </c>
      <c r="AA25" s="132">
        <f t="shared" si="16"/>
        <v>1670000</v>
      </c>
      <c r="AB25" s="132">
        <f t="shared" si="17"/>
        <v>2050000</v>
      </c>
      <c r="AC25" s="133">
        <f t="shared" si="18"/>
        <v>2218000</v>
      </c>
    </row>
    <row r="26" spans="1:29" x14ac:dyDescent="0.3">
      <c r="A26" s="143"/>
      <c r="B26" s="97"/>
      <c r="C26" s="30" t="s">
        <v>56</v>
      </c>
      <c r="D26" s="31">
        <v>0</v>
      </c>
      <c r="E26" s="32">
        <v>382000</v>
      </c>
      <c r="F26" s="32">
        <v>1678000</v>
      </c>
      <c r="G26" s="33">
        <v>2060000</v>
      </c>
      <c r="H26" s="31">
        <v>0</v>
      </c>
      <c r="I26" s="21">
        <f t="shared" si="8"/>
        <v>380000</v>
      </c>
      <c r="J26" s="21">
        <f t="shared" si="9"/>
        <v>1670000</v>
      </c>
      <c r="K26" s="23">
        <f t="shared" si="10"/>
        <v>2050000</v>
      </c>
      <c r="L26" s="23">
        <f t="shared" si="11"/>
        <v>2050000</v>
      </c>
      <c r="M26" s="24">
        <f t="shared" si="12"/>
        <v>0</v>
      </c>
      <c r="N26" s="23">
        <f t="shared" si="12"/>
        <v>380000</v>
      </c>
      <c r="O26" s="23">
        <f t="shared" si="12"/>
        <v>1670000</v>
      </c>
      <c r="P26" s="23">
        <f t="shared" si="0"/>
        <v>2050000</v>
      </c>
      <c r="Q26" s="22">
        <f t="shared" si="1"/>
        <v>2050000</v>
      </c>
      <c r="R26" s="25">
        <f t="shared" si="2"/>
        <v>0</v>
      </c>
      <c r="S26" s="26">
        <f t="shared" si="3"/>
        <v>380000</v>
      </c>
      <c r="T26" s="26">
        <f t="shared" si="4"/>
        <v>1670000</v>
      </c>
      <c r="U26" s="26">
        <f t="shared" si="5"/>
        <v>2050000</v>
      </c>
      <c r="V26" s="27">
        <f t="shared" si="6"/>
        <v>2050000</v>
      </c>
      <c r="W26" s="28">
        <f t="shared" si="7"/>
        <v>0</v>
      </c>
      <c r="X26" s="29">
        <f t="shared" si="13"/>
        <v>0</v>
      </c>
      <c r="Y26" s="131">
        <f t="shared" si="14"/>
        <v>0</v>
      </c>
      <c r="Z26" s="132">
        <f t="shared" si="15"/>
        <v>380000</v>
      </c>
      <c r="AA26" s="132">
        <f t="shared" si="16"/>
        <v>1670000</v>
      </c>
      <c r="AB26" s="132">
        <f t="shared" si="17"/>
        <v>2050000</v>
      </c>
      <c r="AC26" s="133">
        <f t="shared" si="18"/>
        <v>2050000</v>
      </c>
    </row>
    <row r="27" spans="1:29" x14ac:dyDescent="0.3">
      <c r="A27" s="143"/>
      <c r="B27" s="97" t="s">
        <v>68</v>
      </c>
      <c r="C27" s="30">
        <v>1</v>
      </c>
      <c r="D27" s="31">
        <v>168000</v>
      </c>
      <c r="E27" s="32">
        <v>372000</v>
      </c>
      <c r="F27" s="32">
        <v>1357000</v>
      </c>
      <c r="G27" s="33">
        <v>1897000</v>
      </c>
      <c r="H27" s="31">
        <v>168000</v>
      </c>
      <c r="I27" s="21">
        <f t="shared" si="8"/>
        <v>370000</v>
      </c>
      <c r="J27" s="21">
        <f t="shared" si="9"/>
        <v>1349000</v>
      </c>
      <c r="K27" s="23">
        <f t="shared" si="10"/>
        <v>1719000</v>
      </c>
      <c r="L27" s="23">
        <f t="shared" si="11"/>
        <v>1887000</v>
      </c>
      <c r="M27" s="24">
        <f t="shared" si="12"/>
        <v>168000</v>
      </c>
      <c r="N27" s="23">
        <f t="shared" si="12"/>
        <v>370000</v>
      </c>
      <c r="O27" s="23">
        <f t="shared" si="12"/>
        <v>1349000</v>
      </c>
      <c r="P27" s="23">
        <f t="shared" si="0"/>
        <v>1719000</v>
      </c>
      <c r="Q27" s="22">
        <f t="shared" si="1"/>
        <v>1887000</v>
      </c>
      <c r="R27" s="25">
        <f t="shared" si="2"/>
        <v>168000</v>
      </c>
      <c r="S27" s="26">
        <f t="shared" si="3"/>
        <v>370000</v>
      </c>
      <c r="T27" s="26">
        <f t="shared" si="4"/>
        <v>1349000</v>
      </c>
      <c r="U27" s="26">
        <f t="shared" si="5"/>
        <v>1719000</v>
      </c>
      <c r="V27" s="27">
        <f t="shared" si="6"/>
        <v>1887000</v>
      </c>
      <c r="W27" s="28">
        <f t="shared" si="7"/>
        <v>0</v>
      </c>
      <c r="X27" s="29">
        <f t="shared" si="13"/>
        <v>0</v>
      </c>
      <c r="Y27" s="131">
        <f t="shared" si="14"/>
        <v>168000</v>
      </c>
      <c r="Z27" s="132">
        <f t="shared" si="15"/>
        <v>370000</v>
      </c>
      <c r="AA27" s="132">
        <f t="shared" si="16"/>
        <v>1349000</v>
      </c>
      <c r="AB27" s="132">
        <f t="shared" si="17"/>
        <v>1719000</v>
      </c>
      <c r="AC27" s="133">
        <f t="shared" si="18"/>
        <v>1887000</v>
      </c>
    </row>
    <row r="28" spans="1:29" x14ac:dyDescent="0.3">
      <c r="A28" s="143"/>
      <c r="B28" s="97"/>
      <c r="C28" s="30" t="s">
        <v>56</v>
      </c>
      <c r="D28" s="31">
        <v>0</v>
      </c>
      <c r="E28" s="32">
        <v>372000</v>
      </c>
      <c r="F28" s="32">
        <v>1357000</v>
      </c>
      <c r="G28" s="33">
        <v>1729000</v>
      </c>
      <c r="H28" s="31">
        <v>0</v>
      </c>
      <c r="I28" s="21">
        <f t="shared" si="8"/>
        <v>370000</v>
      </c>
      <c r="J28" s="21">
        <f t="shared" si="9"/>
        <v>1349000</v>
      </c>
      <c r="K28" s="23">
        <f t="shared" si="10"/>
        <v>1719000</v>
      </c>
      <c r="L28" s="23">
        <f t="shared" si="11"/>
        <v>1719000</v>
      </c>
      <c r="M28" s="24">
        <f t="shared" si="12"/>
        <v>0</v>
      </c>
      <c r="N28" s="23">
        <f t="shared" si="12"/>
        <v>370000</v>
      </c>
      <c r="O28" s="23">
        <f t="shared" si="12"/>
        <v>1349000</v>
      </c>
      <c r="P28" s="23">
        <f t="shared" si="0"/>
        <v>1719000</v>
      </c>
      <c r="Q28" s="22">
        <f t="shared" si="1"/>
        <v>1719000</v>
      </c>
      <c r="R28" s="25">
        <f t="shared" si="2"/>
        <v>0</v>
      </c>
      <c r="S28" s="26">
        <f t="shared" si="3"/>
        <v>370000</v>
      </c>
      <c r="T28" s="26">
        <f t="shared" si="4"/>
        <v>1349000</v>
      </c>
      <c r="U28" s="26">
        <f t="shared" si="5"/>
        <v>1719000</v>
      </c>
      <c r="V28" s="27">
        <f t="shared" si="6"/>
        <v>1719000</v>
      </c>
      <c r="W28" s="28">
        <f t="shared" si="7"/>
        <v>0</v>
      </c>
      <c r="X28" s="29">
        <f t="shared" si="13"/>
        <v>0</v>
      </c>
      <c r="Y28" s="131">
        <f t="shared" si="14"/>
        <v>0</v>
      </c>
      <c r="Z28" s="132">
        <f t="shared" si="15"/>
        <v>370000</v>
      </c>
      <c r="AA28" s="132">
        <f t="shared" si="16"/>
        <v>1349000</v>
      </c>
      <c r="AB28" s="132">
        <f t="shared" si="17"/>
        <v>1719000</v>
      </c>
      <c r="AC28" s="133">
        <f t="shared" si="18"/>
        <v>1719000</v>
      </c>
    </row>
    <row r="29" spans="1:29" ht="18.75" customHeight="1" x14ac:dyDescent="0.3">
      <c r="A29" s="143"/>
      <c r="B29" s="97" t="s">
        <v>69</v>
      </c>
      <c r="C29" s="30">
        <v>1</v>
      </c>
      <c r="D29" s="31">
        <v>168000</v>
      </c>
      <c r="E29" s="32">
        <v>382000</v>
      </c>
      <c r="F29" s="32">
        <v>1699000</v>
      </c>
      <c r="G29" s="33">
        <v>2249000</v>
      </c>
      <c r="H29" s="31">
        <v>168000</v>
      </c>
      <c r="I29" s="21">
        <f t="shared" si="8"/>
        <v>380000</v>
      </c>
      <c r="J29" s="21">
        <f t="shared" si="9"/>
        <v>1691000</v>
      </c>
      <c r="K29" s="23">
        <f t="shared" si="10"/>
        <v>2071000</v>
      </c>
      <c r="L29" s="23">
        <f t="shared" si="11"/>
        <v>2239000</v>
      </c>
      <c r="M29" s="24">
        <f t="shared" si="12"/>
        <v>168000</v>
      </c>
      <c r="N29" s="23">
        <f t="shared" si="12"/>
        <v>380000</v>
      </c>
      <c r="O29" s="23">
        <f t="shared" si="12"/>
        <v>1691000</v>
      </c>
      <c r="P29" s="23">
        <f t="shared" si="0"/>
        <v>2071000</v>
      </c>
      <c r="Q29" s="22">
        <f t="shared" si="1"/>
        <v>2239000</v>
      </c>
      <c r="R29" s="25">
        <f t="shared" si="2"/>
        <v>168000</v>
      </c>
      <c r="S29" s="26">
        <f t="shared" si="3"/>
        <v>380000</v>
      </c>
      <c r="T29" s="26">
        <f t="shared" si="4"/>
        <v>1691000</v>
      </c>
      <c r="U29" s="26">
        <f t="shared" si="5"/>
        <v>2071000</v>
      </c>
      <c r="V29" s="27">
        <f t="shared" si="6"/>
        <v>2239000</v>
      </c>
      <c r="W29" s="28">
        <f t="shared" si="7"/>
        <v>0</v>
      </c>
      <c r="X29" s="29">
        <f t="shared" si="13"/>
        <v>0</v>
      </c>
      <c r="Y29" s="131">
        <f t="shared" si="14"/>
        <v>168000</v>
      </c>
      <c r="Z29" s="132">
        <f t="shared" si="15"/>
        <v>380000</v>
      </c>
      <c r="AA29" s="132">
        <f t="shared" si="16"/>
        <v>1691000</v>
      </c>
      <c r="AB29" s="132">
        <f t="shared" si="17"/>
        <v>2071000</v>
      </c>
      <c r="AC29" s="133">
        <f t="shared" si="18"/>
        <v>2239000</v>
      </c>
    </row>
    <row r="30" spans="1:29" x14ac:dyDescent="0.3">
      <c r="A30" s="143"/>
      <c r="B30" s="97"/>
      <c r="C30" s="30" t="s">
        <v>56</v>
      </c>
      <c r="D30" s="31">
        <v>0</v>
      </c>
      <c r="E30" s="32">
        <v>382000</v>
      </c>
      <c r="F30" s="32">
        <v>1699000</v>
      </c>
      <c r="G30" s="33">
        <v>2081000</v>
      </c>
      <c r="H30" s="31">
        <v>0</v>
      </c>
      <c r="I30" s="21">
        <f t="shared" si="8"/>
        <v>380000</v>
      </c>
      <c r="J30" s="21">
        <f t="shared" si="9"/>
        <v>1691000</v>
      </c>
      <c r="K30" s="23">
        <f t="shared" si="10"/>
        <v>2071000</v>
      </c>
      <c r="L30" s="23">
        <f t="shared" si="11"/>
        <v>2071000</v>
      </c>
      <c r="M30" s="24">
        <f t="shared" si="12"/>
        <v>0</v>
      </c>
      <c r="N30" s="23">
        <f t="shared" si="12"/>
        <v>380000</v>
      </c>
      <c r="O30" s="23">
        <f t="shared" si="12"/>
        <v>1691000</v>
      </c>
      <c r="P30" s="23">
        <f t="shared" si="0"/>
        <v>2071000</v>
      </c>
      <c r="Q30" s="22">
        <f t="shared" si="1"/>
        <v>2071000</v>
      </c>
      <c r="R30" s="25">
        <f t="shared" si="2"/>
        <v>0</v>
      </c>
      <c r="S30" s="26">
        <f t="shared" si="3"/>
        <v>380000</v>
      </c>
      <c r="T30" s="26">
        <f t="shared" si="4"/>
        <v>1691000</v>
      </c>
      <c r="U30" s="26">
        <f t="shared" si="5"/>
        <v>2071000</v>
      </c>
      <c r="V30" s="27">
        <f t="shared" si="6"/>
        <v>2071000</v>
      </c>
      <c r="W30" s="28">
        <f t="shared" si="7"/>
        <v>0</v>
      </c>
      <c r="X30" s="29">
        <f t="shared" si="13"/>
        <v>0</v>
      </c>
      <c r="Y30" s="131">
        <f t="shared" si="14"/>
        <v>0</v>
      </c>
      <c r="Z30" s="132">
        <f t="shared" si="15"/>
        <v>380000</v>
      </c>
      <c r="AA30" s="132">
        <f t="shared" si="16"/>
        <v>1691000</v>
      </c>
      <c r="AB30" s="132">
        <f t="shared" si="17"/>
        <v>2071000</v>
      </c>
      <c r="AC30" s="133">
        <f t="shared" si="18"/>
        <v>2071000</v>
      </c>
    </row>
    <row r="31" spans="1:29" x14ac:dyDescent="0.3">
      <c r="A31" s="143" t="s">
        <v>70</v>
      </c>
      <c r="B31" s="97" t="s">
        <v>65</v>
      </c>
      <c r="C31" s="30">
        <v>1</v>
      </c>
      <c r="D31" s="31">
        <v>168000</v>
      </c>
      <c r="E31" s="32">
        <v>372000</v>
      </c>
      <c r="F31" s="32">
        <v>1357000</v>
      </c>
      <c r="G31" s="33">
        <v>1897000</v>
      </c>
      <c r="H31" s="31">
        <v>168000</v>
      </c>
      <c r="I31" s="21">
        <f t="shared" si="8"/>
        <v>370000</v>
      </c>
      <c r="J31" s="21">
        <f t="shared" si="9"/>
        <v>1349000</v>
      </c>
      <c r="K31" s="23">
        <f t="shared" si="10"/>
        <v>1719000</v>
      </c>
      <c r="L31" s="23">
        <f t="shared" si="11"/>
        <v>1887000</v>
      </c>
      <c r="M31" s="24">
        <f t="shared" si="12"/>
        <v>168000</v>
      </c>
      <c r="N31" s="23">
        <f t="shared" si="12"/>
        <v>370000</v>
      </c>
      <c r="O31" s="23">
        <f t="shared" si="12"/>
        <v>1349000</v>
      </c>
      <c r="P31" s="23">
        <f t="shared" si="0"/>
        <v>1719000</v>
      </c>
      <c r="Q31" s="22">
        <f t="shared" si="1"/>
        <v>1887000</v>
      </c>
      <c r="R31" s="25">
        <f t="shared" si="2"/>
        <v>168000</v>
      </c>
      <c r="S31" s="26">
        <f t="shared" si="3"/>
        <v>370000</v>
      </c>
      <c r="T31" s="26">
        <f t="shared" si="4"/>
        <v>1349000</v>
      </c>
      <c r="U31" s="26">
        <f t="shared" si="5"/>
        <v>1719000</v>
      </c>
      <c r="V31" s="27">
        <f t="shared" si="6"/>
        <v>1887000</v>
      </c>
      <c r="W31" s="28">
        <f t="shared" si="7"/>
        <v>0</v>
      </c>
      <c r="X31" s="29">
        <f t="shared" si="13"/>
        <v>0</v>
      </c>
      <c r="Y31" s="131">
        <f t="shared" si="14"/>
        <v>168000</v>
      </c>
      <c r="Z31" s="132">
        <f t="shared" si="15"/>
        <v>370000</v>
      </c>
      <c r="AA31" s="132">
        <f t="shared" si="16"/>
        <v>1349000</v>
      </c>
      <c r="AB31" s="132">
        <f t="shared" si="17"/>
        <v>1719000</v>
      </c>
      <c r="AC31" s="133">
        <f t="shared" si="18"/>
        <v>1887000</v>
      </c>
    </row>
    <row r="32" spans="1:29" x14ac:dyDescent="0.3">
      <c r="A32" s="143"/>
      <c r="B32" s="97"/>
      <c r="C32" s="30" t="s">
        <v>56</v>
      </c>
      <c r="D32" s="31">
        <v>0</v>
      </c>
      <c r="E32" s="32">
        <v>372000</v>
      </c>
      <c r="F32" s="32">
        <v>1357000</v>
      </c>
      <c r="G32" s="33">
        <v>1729000</v>
      </c>
      <c r="H32" s="31">
        <v>0</v>
      </c>
      <c r="I32" s="21">
        <f t="shared" si="8"/>
        <v>370000</v>
      </c>
      <c r="J32" s="21">
        <f t="shared" si="9"/>
        <v>1349000</v>
      </c>
      <c r="K32" s="23">
        <f t="shared" si="10"/>
        <v>1719000</v>
      </c>
      <c r="L32" s="23">
        <f t="shared" si="11"/>
        <v>1719000</v>
      </c>
      <c r="M32" s="24">
        <f t="shared" si="12"/>
        <v>0</v>
      </c>
      <c r="N32" s="23">
        <f t="shared" si="12"/>
        <v>370000</v>
      </c>
      <c r="O32" s="23">
        <f t="shared" si="12"/>
        <v>1349000</v>
      </c>
      <c r="P32" s="23">
        <f t="shared" si="0"/>
        <v>1719000</v>
      </c>
      <c r="Q32" s="22">
        <f t="shared" si="1"/>
        <v>1719000</v>
      </c>
      <c r="R32" s="25">
        <f t="shared" si="2"/>
        <v>0</v>
      </c>
      <c r="S32" s="26">
        <f t="shared" si="3"/>
        <v>370000</v>
      </c>
      <c r="T32" s="26">
        <f t="shared" si="4"/>
        <v>1349000</v>
      </c>
      <c r="U32" s="26">
        <f t="shared" si="5"/>
        <v>1719000</v>
      </c>
      <c r="V32" s="27">
        <f t="shared" si="6"/>
        <v>1719000</v>
      </c>
      <c r="W32" s="28">
        <f t="shared" si="7"/>
        <v>0</v>
      </c>
      <c r="X32" s="29">
        <f t="shared" si="13"/>
        <v>0</v>
      </c>
      <c r="Y32" s="131">
        <f t="shared" si="14"/>
        <v>0</v>
      </c>
      <c r="Z32" s="132">
        <f t="shared" si="15"/>
        <v>370000</v>
      </c>
      <c r="AA32" s="132">
        <f t="shared" si="16"/>
        <v>1349000</v>
      </c>
      <c r="AB32" s="132">
        <f t="shared" si="17"/>
        <v>1719000</v>
      </c>
      <c r="AC32" s="133">
        <f t="shared" si="18"/>
        <v>1719000</v>
      </c>
    </row>
    <row r="33" spans="1:29" x14ac:dyDescent="0.3">
      <c r="A33" s="143" t="s">
        <v>71</v>
      </c>
      <c r="B33" s="97" t="s">
        <v>72</v>
      </c>
      <c r="C33" s="30">
        <v>1</v>
      </c>
      <c r="D33" s="31">
        <v>168000</v>
      </c>
      <c r="E33" s="32">
        <v>382000</v>
      </c>
      <c r="F33" s="32">
        <v>1678000</v>
      </c>
      <c r="G33" s="33">
        <v>2228000</v>
      </c>
      <c r="H33" s="31">
        <v>168000</v>
      </c>
      <c r="I33" s="21">
        <f t="shared" si="8"/>
        <v>380000</v>
      </c>
      <c r="J33" s="21">
        <f t="shared" si="9"/>
        <v>1670000</v>
      </c>
      <c r="K33" s="23">
        <f t="shared" si="10"/>
        <v>2050000</v>
      </c>
      <c r="L33" s="23">
        <f t="shared" si="11"/>
        <v>2218000</v>
      </c>
      <c r="M33" s="24">
        <f t="shared" si="12"/>
        <v>168000</v>
      </c>
      <c r="N33" s="23">
        <f t="shared" si="12"/>
        <v>380000</v>
      </c>
      <c r="O33" s="23">
        <f t="shared" si="12"/>
        <v>1670000</v>
      </c>
      <c r="P33" s="23">
        <f t="shared" si="0"/>
        <v>2050000</v>
      </c>
      <c r="Q33" s="22">
        <f t="shared" si="1"/>
        <v>2218000</v>
      </c>
      <c r="R33" s="25">
        <f t="shared" si="2"/>
        <v>168000</v>
      </c>
      <c r="S33" s="26">
        <f t="shared" si="3"/>
        <v>380000</v>
      </c>
      <c r="T33" s="26">
        <f t="shared" si="4"/>
        <v>1670000</v>
      </c>
      <c r="U33" s="26">
        <f t="shared" si="5"/>
        <v>2050000</v>
      </c>
      <c r="V33" s="27">
        <f t="shared" si="6"/>
        <v>2218000</v>
      </c>
      <c r="W33" s="28">
        <f t="shared" si="7"/>
        <v>0</v>
      </c>
      <c r="X33" s="29">
        <f t="shared" si="13"/>
        <v>0</v>
      </c>
      <c r="Y33" s="131">
        <f t="shared" si="14"/>
        <v>168000</v>
      </c>
      <c r="Z33" s="132">
        <f t="shared" si="15"/>
        <v>380000</v>
      </c>
      <c r="AA33" s="132">
        <f t="shared" si="16"/>
        <v>1670000</v>
      </c>
      <c r="AB33" s="132">
        <f t="shared" si="17"/>
        <v>2050000</v>
      </c>
      <c r="AC33" s="133">
        <f t="shared" si="18"/>
        <v>2218000</v>
      </c>
    </row>
    <row r="34" spans="1:29" x14ac:dyDescent="0.3">
      <c r="A34" s="143"/>
      <c r="B34" s="97"/>
      <c r="C34" s="30" t="s">
        <v>56</v>
      </c>
      <c r="D34" s="31">
        <v>0</v>
      </c>
      <c r="E34" s="32">
        <v>382000</v>
      </c>
      <c r="F34" s="32">
        <v>1678000</v>
      </c>
      <c r="G34" s="33">
        <v>2060000</v>
      </c>
      <c r="H34" s="31">
        <v>0</v>
      </c>
      <c r="I34" s="21">
        <f t="shared" si="8"/>
        <v>380000</v>
      </c>
      <c r="J34" s="21">
        <f t="shared" si="9"/>
        <v>1670000</v>
      </c>
      <c r="K34" s="23">
        <f t="shared" si="10"/>
        <v>2050000</v>
      </c>
      <c r="L34" s="23">
        <f t="shared" si="11"/>
        <v>2050000</v>
      </c>
      <c r="M34" s="24">
        <f t="shared" si="12"/>
        <v>0</v>
      </c>
      <c r="N34" s="23">
        <f t="shared" si="12"/>
        <v>380000</v>
      </c>
      <c r="O34" s="23">
        <f t="shared" si="12"/>
        <v>1670000</v>
      </c>
      <c r="P34" s="23">
        <f t="shared" si="0"/>
        <v>2050000</v>
      </c>
      <c r="Q34" s="22">
        <f t="shared" si="1"/>
        <v>2050000</v>
      </c>
      <c r="R34" s="25">
        <f t="shared" si="2"/>
        <v>0</v>
      </c>
      <c r="S34" s="26">
        <f t="shared" si="3"/>
        <v>380000</v>
      </c>
      <c r="T34" s="26">
        <f t="shared" si="4"/>
        <v>1670000</v>
      </c>
      <c r="U34" s="26">
        <f t="shared" si="5"/>
        <v>2050000</v>
      </c>
      <c r="V34" s="27">
        <f t="shared" si="6"/>
        <v>2050000</v>
      </c>
      <c r="W34" s="28">
        <f t="shared" si="7"/>
        <v>0</v>
      </c>
      <c r="X34" s="29">
        <f t="shared" si="13"/>
        <v>0</v>
      </c>
      <c r="Y34" s="131">
        <f t="shared" si="14"/>
        <v>0</v>
      </c>
      <c r="Z34" s="132">
        <f t="shared" si="15"/>
        <v>380000</v>
      </c>
      <c r="AA34" s="132">
        <f t="shared" si="16"/>
        <v>1670000</v>
      </c>
      <c r="AB34" s="132">
        <f t="shared" si="17"/>
        <v>2050000</v>
      </c>
      <c r="AC34" s="133">
        <f t="shared" si="18"/>
        <v>2050000</v>
      </c>
    </row>
    <row r="35" spans="1:29" x14ac:dyDescent="0.3">
      <c r="A35" s="143" t="s">
        <v>73</v>
      </c>
      <c r="B35" s="97" t="s">
        <v>74</v>
      </c>
      <c r="C35" s="30">
        <v>1</v>
      </c>
      <c r="D35" s="31">
        <v>168000</v>
      </c>
      <c r="E35" s="32">
        <v>494000</v>
      </c>
      <c r="F35" s="32">
        <v>2033000</v>
      </c>
      <c r="G35" s="33">
        <v>2695000</v>
      </c>
      <c r="H35" s="31">
        <v>168000</v>
      </c>
      <c r="I35" s="21">
        <f t="shared" si="8"/>
        <v>492000</v>
      </c>
      <c r="J35" s="21">
        <f t="shared" si="9"/>
        <v>2025000</v>
      </c>
      <c r="K35" s="23">
        <f t="shared" si="10"/>
        <v>2517000</v>
      </c>
      <c r="L35" s="23">
        <f t="shared" si="11"/>
        <v>2685000</v>
      </c>
      <c r="M35" s="24">
        <f t="shared" si="12"/>
        <v>168000</v>
      </c>
      <c r="N35" s="23">
        <f t="shared" si="12"/>
        <v>492000</v>
      </c>
      <c r="O35" s="23">
        <f t="shared" si="12"/>
        <v>2025000</v>
      </c>
      <c r="P35" s="23">
        <f t="shared" si="0"/>
        <v>2517000</v>
      </c>
      <c r="Q35" s="22">
        <f t="shared" si="1"/>
        <v>2685000</v>
      </c>
      <c r="R35" s="25">
        <f t="shared" si="2"/>
        <v>168000</v>
      </c>
      <c r="S35" s="26">
        <f t="shared" si="3"/>
        <v>492000</v>
      </c>
      <c r="T35" s="26">
        <f t="shared" si="4"/>
        <v>2025000</v>
      </c>
      <c r="U35" s="26">
        <f t="shared" si="5"/>
        <v>2517000</v>
      </c>
      <c r="V35" s="27">
        <f t="shared" si="6"/>
        <v>2685000</v>
      </c>
      <c r="W35" s="28">
        <f t="shared" si="7"/>
        <v>0</v>
      </c>
      <c r="X35" s="29">
        <f t="shared" si="13"/>
        <v>0</v>
      </c>
      <c r="Y35" s="131">
        <f t="shared" si="14"/>
        <v>168000</v>
      </c>
      <c r="Z35" s="132">
        <f t="shared" si="15"/>
        <v>492000</v>
      </c>
      <c r="AA35" s="132">
        <f t="shared" si="16"/>
        <v>2025000</v>
      </c>
      <c r="AB35" s="132">
        <f t="shared" si="17"/>
        <v>2517000</v>
      </c>
      <c r="AC35" s="133">
        <f t="shared" si="18"/>
        <v>2685000</v>
      </c>
    </row>
    <row r="36" spans="1:29" x14ac:dyDescent="0.3">
      <c r="A36" s="143"/>
      <c r="B36" s="97"/>
      <c r="C36" s="30">
        <v>2</v>
      </c>
      <c r="D36" s="31">
        <v>0</v>
      </c>
      <c r="E36" s="32">
        <v>494000</v>
      </c>
      <c r="F36" s="32">
        <v>2033000</v>
      </c>
      <c r="G36" s="33">
        <v>2527000</v>
      </c>
      <c r="H36" s="31">
        <v>0</v>
      </c>
      <c r="I36" s="21">
        <f t="shared" si="8"/>
        <v>492000</v>
      </c>
      <c r="J36" s="21">
        <f t="shared" si="9"/>
        <v>2025000</v>
      </c>
      <c r="K36" s="23">
        <f t="shared" si="10"/>
        <v>2517000</v>
      </c>
      <c r="L36" s="23">
        <f t="shared" si="11"/>
        <v>2517000</v>
      </c>
      <c r="M36" s="24">
        <f t="shared" si="12"/>
        <v>0</v>
      </c>
      <c r="N36" s="23">
        <f t="shared" si="12"/>
        <v>492000</v>
      </c>
      <c r="O36" s="23">
        <f t="shared" si="12"/>
        <v>2025000</v>
      </c>
      <c r="P36" s="23">
        <f t="shared" si="0"/>
        <v>2517000</v>
      </c>
      <c r="Q36" s="22">
        <f t="shared" si="1"/>
        <v>2517000</v>
      </c>
      <c r="R36" s="25">
        <f t="shared" si="2"/>
        <v>0</v>
      </c>
      <c r="S36" s="26">
        <f t="shared" si="3"/>
        <v>492000</v>
      </c>
      <c r="T36" s="26">
        <f t="shared" si="4"/>
        <v>2025000</v>
      </c>
      <c r="U36" s="26">
        <f t="shared" si="5"/>
        <v>2517000</v>
      </c>
      <c r="V36" s="27">
        <f t="shared" si="6"/>
        <v>2517000</v>
      </c>
      <c r="W36" s="28">
        <f t="shared" si="7"/>
        <v>0</v>
      </c>
      <c r="X36" s="29">
        <f t="shared" si="13"/>
        <v>0</v>
      </c>
      <c r="Y36" s="131">
        <f t="shared" si="14"/>
        <v>0</v>
      </c>
      <c r="Z36" s="132">
        <f t="shared" si="15"/>
        <v>492000</v>
      </c>
      <c r="AA36" s="132">
        <f t="shared" si="16"/>
        <v>2025000</v>
      </c>
      <c r="AB36" s="132">
        <f t="shared" si="17"/>
        <v>2517000</v>
      </c>
      <c r="AC36" s="133">
        <f t="shared" si="18"/>
        <v>2517000</v>
      </c>
    </row>
    <row r="37" spans="1:29" ht="18" customHeight="1" x14ac:dyDescent="0.3">
      <c r="A37" s="143"/>
      <c r="B37" s="34" t="s">
        <v>75</v>
      </c>
      <c r="C37" s="30" t="s">
        <v>76</v>
      </c>
      <c r="D37" s="31">
        <v>0</v>
      </c>
      <c r="E37" s="32">
        <v>494000</v>
      </c>
      <c r="F37" s="32">
        <v>2261000</v>
      </c>
      <c r="G37" s="33">
        <v>2755000</v>
      </c>
      <c r="H37" s="31">
        <v>0</v>
      </c>
      <c r="I37" s="21">
        <f t="shared" si="8"/>
        <v>492000</v>
      </c>
      <c r="J37" s="21">
        <f t="shared" si="9"/>
        <v>2253000</v>
      </c>
      <c r="K37" s="23">
        <f t="shared" si="10"/>
        <v>2745000</v>
      </c>
      <c r="L37" s="23">
        <f t="shared" si="11"/>
        <v>2745000</v>
      </c>
      <c r="M37" s="24">
        <f t="shared" si="12"/>
        <v>0</v>
      </c>
      <c r="N37" s="23">
        <f t="shared" si="12"/>
        <v>492000</v>
      </c>
      <c r="O37" s="23">
        <f t="shared" si="12"/>
        <v>2253000</v>
      </c>
      <c r="P37" s="23">
        <f t="shared" ref="P37:P65" si="19">N37+O37</f>
        <v>2745000</v>
      </c>
      <c r="Q37" s="22">
        <f t="shared" ref="Q37:Q65" si="20">SUM(M37:O37)</f>
        <v>2745000</v>
      </c>
      <c r="R37" s="25">
        <f t="shared" ref="R37:R65" si="21">M37</f>
        <v>0</v>
      </c>
      <c r="S37" s="26">
        <f t="shared" ref="S37:S65" si="22">N37</f>
        <v>492000</v>
      </c>
      <c r="T37" s="26">
        <f t="shared" ref="T37:T65" si="23">O37</f>
        <v>2253000</v>
      </c>
      <c r="U37" s="26">
        <f t="shared" ref="U37:U65" si="24">S37+T37</f>
        <v>2745000</v>
      </c>
      <c r="V37" s="27">
        <f t="shared" ref="V37:V65" si="25">SUM(R37:T37)</f>
        <v>2745000</v>
      </c>
      <c r="W37" s="28">
        <f t="shared" ref="W37:W65" si="26">Q37-V37</f>
        <v>0</v>
      </c>
      <c r="X37" s="29">
        <f t="shared" si="13"/>
        <v>0</v>
      </c>
      <c r="Y37" s="131">
        <f t="shared" si="14"/>
        <v>0</v>
      </c>
      <c r="Z37" s="132">
        <f t="shared" si="15"/>
        <v>492000</v>
      </c>
      <c r="AA37" s="132">
        <f t="shared" si="16"/>
        <v>2253000</v>
      </c>
      <c r="AB37" s="132">
        <f t="shared" si="17"/>
        <v>2745000</v>
      </c>
      <c r="AC37" s="133">
        <f t="shared" si="18"/>
        <v>2745000</v>
      </c>
    </row>
    <row r="38" spans="1:29" ht="21.75" customHeight="1" x14ac:dyDescent="0.3">
      <c r="A38" s="143" t="s">
        <v>77</v>
      </c>
      <c r="B38" s="34" t="s">
        <v>78</v>
      </c>
      <c r="C38" s="30" t="s">
        <v>56</v>
      </c>
      <c r="D38" s="31">
        <v>0</v>
      </c>
      <c r="E38" s="32">
        <v>409000</v>
      </c>
      <c r="F38" s="32">
        <v>1945000</v>
      </c>
      <c r="G38" s="33">
        <v>2354000</v>
      </c>
      <c r="H38" s="31">
        <v>0</v>
      </c>
      <c r="I38" s="21">
        <f t="shared" si="8"/>
        <v>407000</v>
      </c>
      <c r="J38" s="21">
        <f t="shared" si="9"/>
        <v>1937000</v>
      </c>
      <c r="K38" s="23">
        <f t="shared" si="10"/>
        <v>2344000</v>
      </c>
      <c r="L38" s="23">
        <f t="shared" si="11"/>
        <v>2344000</v>
      </c>
      <c r="M38" s="24">
        <f t="shared" si="12"/>
        <v>0</v>
      </c>
      <c r="N38" s="23">
        <f t="shared" si="12"/>
        <v>407000</v>
      </c>
      <c r="O38" s="23">
        <f t="shared" si="12"/>
        <v>1937000</v>
      </c>
      <c r="P38" s="23">
        <f t="shared" si="19"/>
        <v>2344000</v>
      </c>
      <c r="Q38" s="22">
        <f t="shared" si="20"/>
        <v>2344000</v>
      </c>
      <c r="R38" s="25">
        <f t="shared" si="21"/>
        <v>0</v>
      </c>
      <c r="S38" s="26">
        <f t="shared" si="22"/>
        <v>407000</v>
      </c>
      <c r="T38" s="26">
        <f t="shared" si="23"/>
        <v>1937000</v>
      </c>
      <c r="U38" s="26">
        <f t="shared" si="24"/>
        <v>2344000</v>
      </c>
      <c r="V38" s="27">
        <f t="shared" si="25"/>
        <v>2344000</v>
      </c>
      <c r="W38" s="28">
        <f t="shared" si="26"/>
        <v>0</v>
      </c>
      <c r="X38" s="29">
        <f t="shared" si="13"/>
        <v>0</v>
      </c>
      <c r="Y38" s="131">
        <f t="shared" si="14"/>
        <v>0</v>
      </c>
      <c r="Z38" s="132">
        <f t="shared" si="15"/>
        <v>407000</v>
      </c>
      <c r="AA38" s="132">
        <f t="shared" si="16"/>
        <v>1937000</v>
      </c>
      <c r="AB38" s="132">
        <f t="shared" si="17"/>
        <v>2344000</v>
      </c>
      <c r="AC38" s="133">
        <f t="shared" si="18"/>
        <v>2344000</v>
      </c>
    </row>
    <row r="39" spans="1:29" x14ac:dyDescent="0.3">
      <c r="A39" s="143"/>
      <c r="B39" s="97" t="s">
        <v>79</v>
      </c>
      <c r="C39" s="30">
        <v>3</v>
      </c>
      <c r="D39" s="31">
        <v>168000</v>
      </c>
      <c r="E39" s="32">
        <v>494000</v>
      </c>
      <c r="F39" s="32">
        <v>2645000</v>
      </c>
      <c r="G39" s="33">
        <v>3307000</v>
      </c>
      <c r="H39" s="31">
        <v>168000</v>
      </c>
      <c r="I39" s="21">
        <f t="shared" si="8"/>
        <v>492000</v>
      </c>
      <c r="J39" s="21">
        <f t="shared" si="9"/>
        <v>2637000</v>
      </c>
      <c r="K39" s="23">
        <f t="shared" si="10"/>
        <v>3129000</v>
      </c>
      <c r="L39" s="23">
        <f t="shared" si="11"/>
        <v>3297000</v>
      </c>
      <c r="M39" s="24">
        <f t="shared" si="12"/>
        <v>168000</v>
      </c>
      <c r="N39" s="23">
        <f t="shared" si="12"/>
        <v>492000</v>
      </c>
      <c r="O39" s="23">
        <f t="shared" si="12"/>
        <v>2637000</v>
      </c>
      <c r="P39" s="23">
        <f t="shared" si="19"/>
        <v>3129000</v>
      </c>
      <c r="Q39" s="22">
        <f t="shared" si="20"/>
        <v>3297000</v>
      </c>
      <c r="R39" s="25">
        <f t="shared" si="21"/>
        <v>168000</v>
      </c>
      <c r="S39" s="26">
        <f t="shared" si="22"/>
        <v>492000</v>
      </c>
      <c r="T39" s="26">
        <f t="shared" si="23"/>
        <v>2637000</v>
      </c>
      <c r="U39" s="26">
        <f t="shared" si="24"/>
        <v>3129000</v>
      </c>
      <c r="V39" s="27">
        <f t="shared" si="25"/>
        <v>3297000</v>
      </c>
      <c r="W39" s="28">
        <f t="shared" si="26"/>
        <v>0</v>
      </c>
      <c r="X39" s="29">
        <f t="shared" si="13"/>
        <v>0</v>
      </c>
      <c r="Y39" s="131">
        <f t="shared" si="14"/>
        <v>168000</v>
      </c>
      <c r="Z39" s="132">
        <f t="shared" si="15"/>
        <v>492000</v>
      </c>
      <c r="AA39" s="132">
        <f t="shared" si="16"/>
        <v>2637000</v>
      </c>
      <c r="AB39" s="132">
        <f t="shared" si="17"/>
        <v>3129000</v>
      </c>
      <c r="AC39" s="133">
        <f t="shared" si="18"/>
        <v>3297000</v>
      </c>
    </row>
    <row r="40" spans="1:29" x14ac:dyDescent="0.3">
      <c r="A40" s="143"/>
      <c r="B40" s="97"/>
      <c r="C40" s="30" t="s">
        <v>107</v>
      </c>
      <c r="D40" s="31">
        <v>0</v>
      </c>
      <c r="E40" s="32">
        <v>494000</v>
      </c>
      <c r="F40" s="32">
        <v>2645000</v>
      </c>
      <c r="G40" s="33">
        <v>3139000</v>
      </c>
      <c r="H40" s="31">
        <v>0</v>
      </c>
      <c r="I40" s="21">
        <f t="shared" si="8"/>
        <v>492000</v>
      </c>
      <c r="J40" s="21">
        <f t="shared" si="9"/>
        <v>2637000</v>
      </c>
      <c r="K40" s="23">
        <f t="shared" si="10"/>
        <v>3129000</v>
      </c>
      <c r="L40" s="23">
        <f t="shared" si="11"/>
        <v>3129000</v>
      </c>
      <c r="M40" s="24">
        <f t="shared" si="12"/>
        <v>0</v>
      </c>
      <c r="N40" s="23">
        <f t="shared" si="12"/>
        <v>492000</v>
      </c>
      <c r="O40" s="23">
        <f t="shared" si="12"/>
        <v>2637000</v>
      </c>
      <c r="P40" s="23">
        <f t="shared" si="19"/>
        <v>3129000</v>
      </c>
      <c r="Q40" s="22">
        <f t="shared" si="20"/>
        <v>3129000</v>
      </c>
      <c r="R40" s="25">
        <f t="shared" si="21"/>
        <v>0</v>
      </c>
      <c r="S40" s="26">
        <f t="shared" si="22"/>
        <v>492000</v>
      </c>
      <c r="T40" s="26">
        <f t="shared" si="23"/>
        <v>2637000</v>
      </c>
      <c r="U40" s="26">
        <f t="shared" si="24"/>
        <v>3129000</v>
      </c>
      <c r="V40" s="27">
        <f t="shared" si="25"/>
        <v>3129000</v>
      </c>
      <c r="W40" s="28">
        <f t="shared" si="26"/>
        <v>0</v>
      </c>
      <c r="X40" s="29">
        <f t="shared" si="13"/>
        <v>0</v>
      </c>
      <c r="Y40" s="131">
        <f t="shared" si="14"/>
        <v>0</v>
      </c>
      <c r="Z40" s="132">
        <f t="shared" si="15"/>
        <v>492000</v>
      </c>
      <c r="AA40" s="132">
        <f t="shared" si="16"/>
        <v>2637000</v>
      </c>
      <c r="AB40" s="132">
        <f t="shared" si="17"/>
        <v>3129000</v>
      </c>
      <c r="AC40" s="133">
        <f t="shared" si="18"/>
        <v>3129000</v>
      </c>
    </row>
    <row r="41" spans="1:29" x14ac:dyDescent="0.3">
      <c r="A41" s="143" t="s">
        <v>80</v>
      </c>
      <c r="B41" s="97" t="s">
        <v>81</v>
      </c>
      <c r="C41" s="30">
        <v>1</v>
      </c>
      <c r="D41" s="31">
        <v>168000</v>
      </c>
      <c r="E41" s="32">
        <v>409000</v>
      </c>
      <c r="F41" s="32">
        <v>1887000</v>
      </c>
      <c r="G41" s="33">
        <v>2464000</v>
      </c>
      <c r="H41" s="31">
        <v>168000</v>
      </c>
      <c r="I41" s="21">
        <f t="shared" si="8"/>
        <v>407000</v>
      </c>
      <c r="J41" s="21">
        <f t="shared" si="9"/>
        <v>1879000</v>
      </c>
      <c r="K41" s="23">
        <f t="shared" si="10"/>
        <v>2286000</v>
      </c>
      <c r="L41" s="23">
        <f t="shared" si="11"/>
        <v>2454000</v>
      </c>
      <c r="M41" s="24">
        <f t="shared" si="12"/>
        <v>168000</v>
      </c>
      <c r="N41" s="23">
        <f t="shared" si="12"/>
        <v>407000</v>
      </c>
      <c r="O41" s="23">
        <f t="shared" si="12"/>
        <v>1879000</v>
      </c>
      <c r="P41" s="23">
        <f t="shared" si="19"/>
        <v>2286000</v>
      </c>
      <c r="Q41" s="22">
        <f t="shared" si="20"/>
        <v>2454000</v>
      </c>
      <c r="R41" s="25">
        <f t="shared" si="21"/>
        <v>168000</v>
      </c>
      <c r="S41" s="26">
        <f t="shared" si="22"/>
        <v>407000</v>
      </c>
      <c r="T41" s="26">
        <f t="shared" si="23"/>
        <v>1879000</v>
      </c>
      <c r="U41" s="26">
        <f t="shared" si="24"/>
        <v>2286000</v>
      </c>
      <c r="V41" s="27">
        <f t="shared" si="25"/>
        <v>2454000</v>
      </c>
      <c r="W41" s="28">
        <f t="shared" si="26"/>
        <v>0</v>
      </c>
      <c r="X41" s="29">
        <f t="shared" si="13"/>
        <v>0</v>
      </c>
      <c r="Y41" s="131">
        <f t="shared" si="14"/>
        <v>168000</v>
      </c>
      <c r="Z41" s="132">
        <f t="shared" si="15"/>
        <v>407000</v>
      </c>
      <c r="AA41" s="132">
        <f t="shared" si="16"/>
        <v>1879000</v>
      </c>
      <c r="AB41" s="132">
        <f t="shared" si="17"/>
        <v>2286000</v>
      </c>
      <c r="AC41" s="133">
        <f t="shared" si="18"/>
        <v>2454000</v>
      </c>
    </row>
    <row r="42" spans="1:29" x14ac:dyDescent="0.3">
      <c r="A42" s="143"/>
      <c r="B42" s="97"/>
      <c r="C42" s="30" t="s">
        <v>56</v>
      </c>
      <c r="D42" s="31">
        <v>0</v>
      </c>
      <c r="E42" s="32">
        <v>409000</v>
      </c>
      <c r="F42" s="32">
        <v>1887000</v>
      </c>
      <c r="G42" s="33">
        <v>2296000</v>
      </c>
      <c r="H42" s="31">
        <v>0</v>
      </c>
      <c r="I42" s="21">
        <f t="shared" si="8"/>
        <v>407000</v>
      </c>
      <c r="J42" s="21">
        <f t="shared" si="9"/>
        <v>1879000</v>
      </c>
      <c r="K42" s="23">
        <f t="shared" si="10"/>
        <v>2286000</v>
      </c>
      <c r="L42" s="23">
        <f t="shared" si="11"/>
        <v>2286000</v>
      </c>
      <c r="M42" s="24">
        <f t="shared" si="12"/>
        <v>0</v>
      </c>
      <c r="N42" s="23">
        <f t="shared" si="12"/>
        <v>407000</v>
      </c>
      <c r="O42" s="23">
        <f t="shared" si="12"/>
        <v>1879000</v>
      </c>
      <c r="P42" s="23">
        <f t="shared" si="19"/>
        <v>2286000</v>
      </c>
      <c r="Q42" s="22">
        <f t="shared" si="20"/>
        <v>2286000</v>
      </c>
      <c r="R42" s="25">
        <f t="shared" si="21"/>
        <v>0</v>
      </c>
      <c r="S42" s="26">
        <f t="shared" si="22"/>
        <v>407000</v>
      </c>
      <c r="T42" s="26">
        <f t="shared" si="23"/>
        <v>1879000</v>
      </c>
      <c r="U42" s="26">
        <f t="shared" si="24"/>
        <v>2286000</v>
      </c>
      <c r="V42" s="27">
        <f t="shared" si="25"/>
        <v>2286000</v>
      </c>
      <c r="W42" s="28">
        <f t="shared" si="26"/>
        <v>0</v>
      </c>
      <c r="X42" s="29">
        <f t="shared" si="13"/>
        <v>0</v>
      </c>
      <c r="Y42" s="131">
        <f t="shared" si="14"/>
        <v>0</v>
      </c>
      <c r="Z42" s="132">
        <f t="shared" si="15"/>
        <v>407000</v>
      </c>
      <c r="AA42" s="132">
        <f t="shared" si="16"/>
        <v>1879000</v>
      </c>
      <c r="AB42" s="132">
        <f t="shared" si="17"/>
        <v>2286000</v>
      </c>
      <c r="AC42" s="133">
        <f t="shared" si="18"/>
        <v>2286000</v>
      </c>
    </row>
    <row r="43" spans="1:29" x14ac:dyDescent="0.3">
      <c r="A43" s="145" t="s">
        <v>82</v>
      </c>
      <c r="B43" s="97" t="s">
        <v>83</v>
      </c>
      <c r="C43" s="30">
        <v>1</v>
      </c>
      <c r="D43" s="31">
        <v>168000</v>
      </c>
      <c r="E43" s="32">
        <v>494000</v>
      </c>
      <c r="F43" s="32">
        <v>2225000</v>
      </c>
      <c r="G43" s="33">
        <v>2887000</v>
      </c>
      <c r="H43" s="31">
        <v>168000</v>
      </c>
      <c r="I43" s="21">
        <f t="shared" si="8"/>
        <v>492000</v>
      </c>
      <c r="J43" s="21">
        <f t="shared" si="9"/>
        <v>2217000</v>
      </c>
      <c r="K43" s="23">
        <f t="shared" si="10"/>
        <v>2709000</v>
      </c>
      <c r="L43" s="23">
        <f t="shared" si="11"/>
        <v>2877000</v>
      </c>
      <c r="M43" s="24">
        <f t="shared" si="12"/>
        <v>168000</v>
      </c>
      <c r="N43" s="23">
        <f t="shared" si="12"/>
        <v>492000</v>
      </c>
      <c r="O43" s="23">
        <f t="shared" si="12"/>
        <v>2217000</v>
      </c>
      <c r="P43" s="23">
        <f t="shared" si="19"/>
        <v>2709000</v>
      </c>
      <c r="Q43" s="22">
        <f t="shared" si="20"/>
        <v>2877000</v>
      </c>
      <c r="R43" s="25">
        <f t="shared" si="21"/>
        <v>168000</v>
      </c>
      <c r="S43" s="26">
        <f t="shared" si="22"/>
        <v>492000</v>
      </c>
      <c r="T43" s="26">
        <f t="shared" si="23"/>
        <v>2217000</v>
      </c>
      <c r="U43" s="26">
        <f t="shared" si="24"/>
        <v>2709000</v>
      </c>
      <c r="V43" s="27">
        <f t="shared" si="25"/>
        <v>2877000</v>
      </c>
      <c r="W43" s="28">
        <f t="shared" si="26"/>
        <v>0</v>
      </c>
      <c r="X43" s="29">
        <f t="shared" si="13"/>
        <v>0</v>
      </c>
      <c r="Y43" s="131">
        <f t="shared" si="14"/>
        <v>168000</v>
      </c>
      <c r="Z43" s="132">
        <f t="shared" si="15"/>
        <v>492000</v>
      </c>
      <c r="AA43" s="132">
        <f t="shared" si="16"/>
        <v>2217000</v>
      </c>
      <c r="AB43" s="132">
        <f t="shared" si="17"/>
        <v>2709000</v>
      </c>
      <c r="AC43" s="133">
        <f t="shared" si="18"/>
        <v>2877000</v>
      </c>
    </row>
    <row r="44" spans="1:29" x14ac:dyDescent="0.3">
      <c r="A44" s="141"/>
      <c r="B44" s="97"/>
      <c r="C44" s="30">
        <v>2</v>
      </c>
      <c r="D44" s="31">
        <v>0</v>
      </c>
      <c r="E44" s="32">
        <v>494000</v>
      </c>
      <c r="F44" s="32">
        <v>2225000</v>
      </c>
      <c r="G44" s="33">
        <v>2719000</v>
      </c>
      <c r="H44" s="31">
        <v>0</v>
      </c>
      <c r="I44" s="21">
        <f t="shared" si="8"/>
        <v>492000</v>
      </c>
      <c r="J44" s="21">
        <f t="shared" si="9"/>
        <v>2217000</v>
      </c>
      <c r="K44" s="23">
        <f t="shared" si="10"/>
        <v>2709000</v>
      </c>
      <c r="L44" s="23">
        <f t="shared" si="11"/>
        <v>2709000</v>
      </c>
      <c r="M44" s="24">
        <f t="shared" si="12"/>
        <v>0</v>
      </c>
      <c r="N44" s="23">
        <f t="shared" si="12"/>
        <v>492000</v>
      </c>
      <c r="O44" s="23">
        <f t="shared" si="12"/>
        <v>2217000</v>
      </c>
      <c r="P44" s="23">
        <f t="shared" si="19"/>
        <v>2709000</v>
      </c>
      <c r="Q44" s="22">
        <f t="shared" si="20"/>
        <v>2709000</v>
      </c>
      <c r="R44" s="25">
        <f t="shared" si="21"/>
        <v>0</v>
      </c>
      <c r="S44" s="26">
        <f t="shared" si="22"/>
        <v>492000</v>
      </c>
      <c r="T44" s="26">
        <f t="shared" si="23"/>
        <v>2217000</v>
      </c>
      <c r="U44" s="26">
        <f t="shared" si="24"/>
        <v>2709000</v>
      </c>
      <c r="V44" s="27">
        <f t="shared" si="25"/>
        <v>2709000</v>
      </c>
      <c r="W44" s="28">
        <f t="shared" si="26"/>
        <v>0</v>
      </c>
      <c r="X44" s="29">
        <f t="shared" si="13"/>
        <v>0</v>
      </c>
      <c r="Y44" s="131">
        <f t="shared" si="14"/>
        <v>0</v>
      </c>
      <c r="Z44" s="132">
        <f t="shared" si="15"/>
        <v>492000</v>
      </c>
      <c r="AA44" s="132">
        <f t="shared" si="16"/>
        <v>2217000</v>
      </c>
      <c r="AB44" s="132">
        <f t="shared" si="17"/>
        <v>2709000</v>
      </c>
      <c r="AC44" s="133">
        <f t="shared" si="18"/>
        <v>2709000</v>
      </c>
    </row>
    <row r="45" spans="1:29" ht="18" customHeight="1" x14ac:dyDescent="0.3">
      <c r="A45" s="141"/>
      <c r="B45" s="34" t="s">
        <v>84</v>
      </c>
      <c r="C45" s="30" t="s">
        <v>76</v>
      </c>
      <c r="D45" s="31">
        <v>0</v>
      </c>
      <c r="E45" s="32">
        <v>494000</v>
      </c>
      <c r="F45" s="32">
        <v>2645000</v>
      </c>
      <c r="G45" s="33">
        <v>3139000</v>
      </c>
      <c r="H45" s="31">
        <v>0</v>
      </c>
      <c r="I45" s="21">
        <f t="shared" si="8"/>
        <v>492000</v>
      </c>
      <c r="J45" s="21">
        <f t="shared" si="9"/>
        <v>2637000</v>
      </c>
      <c r="K45" s="23">
        <f t="shared" si="10"/>
        <v>3129000</v>
      </c>
      <c r="L45" s="23">
        <f t="shared" si="11"/>
        <v>3129000</v>
      </c>
      <c r="M45" s="24">
        <f t="shared" si="12"/>
        <v>0</v>
      </c>
      <c r="N45" s="23">
        <f t="shared" si="12"/>
        <v>492000</v>
      </c>
      <c r="O45" s="23">
        <f t="shared" si="12"/>
        <v>2637000</v>
      </c>
      <c r="P45" s="23">
        <f t="shared" si="19"/>
        <v>3129000</v>
      </c>
      <c r="Q45" s="22">
        <f t="shared" si="20"/>
        <v>3129000</v>
      </c>
      <c r="R45" s="25">
        <f t="shared" si="21"/>
        <v>0</v>
      </c>
      <c r="S45" s="26">
        <f t="shared" si="22"/>
        <v>492000</v>
      </c>
      <c r="T45" s="26">
        <f t="shared" si="23"/>
        <v>2637000</v>
      </c>
      <c r="U45" s="26">
        <f t="shared" si="24"/>
        <v>3129000</v>
      </c>
      <c r="V45" s="27">
        <f t="shared" si="25"/>
        <v>3129000</v>
      </c>
      <c r="W45" s="28">
        <f t="shared" si="26"/>
        <v>0</v>
      </c>
      <c r="X45" s="29">
        <f t="shared" si="13"/>
        <v>0</v>
      </c>
      <c r="Y45" s="131">
        <f t="shared" si="14"/>
        <v>0</v>
      </c>
      <c r="Z45" s="132">
        <f t="shared" si="15"/>
        <v>492000</v>
      </c>
      <c r="AA45" s="132">
        <f t="shared" si="16"/>
        <v>2637000</v>
      </c>
      <c r="AB45" s="132">
        <f t="shared" si="17"/>
        <v>3129000</v>
      </c>
      <c r="AC45" s="133">
        <f t="shared" si="18"/>
        <v>3129000</v>
      </c>
    </row>
    <row r="46" spans="1:29" ht="18" customHeight="1" x14ac:dyDescent="0.3">
      <c r="A46" s="142"/>
      <c r="B46" s="34" t="s">
        <v>85</v>
      </c>
      <c r="C46" s="30">
        <v>1</v>
      </c>
      <c r="D46" s="31">
        <v>0</v>
      </c>
      <c r="E46" s="32">
        <v>494000</v>
      </c>
      <c r="F46" s="32">
        <v>2645000</v>
      </c>
      <c r="G46" s="33">
        <v>3139000</v>
      </c>
      <c r="H46" s="31">
        <v>168000</v>
      </c>
      <c r="I46" s="21">
        <f>E46-2000</f>
        <v>492000</v>
      </c>
      <c r="J46" s="21">
        <f>F46-8000</f>
        <v>2637000</v>
      </c>
      <c r="K46" s="23">
        <f>SUM(I46:J46)</f>
        <v>3129000</v>
      </c>
      <c r="L46" s="23">
        <f>SUM(H46:J46)</f>
        <v>3297000</v>
      </c>
      <c r="M46" s="24">
        <f t="shared" si="12"/>
        <v>168000</v>
      </c>
      <c r="N46" s="23">
        <f t="shared" si="12"/>
        <v>492000</v>
      </c>
      <c r="O46" s="23">
        <f t="shared" si="12"/>
        <v>2637000</v>
      </c>
      <c r="P46" s="23">
        <f t="shared" si="19"/>
        <v>3129000</v>
      </c>
      <c r="Q46" s="22">
        <f t="shared" si="20"/>
        <v>3297000</v>
      </c>
      <c r="R46" s="25">
        <f t="shared" si="21"/>
        <v>168000</v>
      </c>
      <c r="S46" s="26">
        <f t="shared" si="22"/>
        <v>492000</v>
      </c>
      <c r="T46" s="26">
        <f t="shared" si="23"/>
        <v>2637000</v>
      </c>
      <c r="U46" s="26">
        <f t="shared" si="24"/>
        <v>3129000</v>
      </c>
      <c r="V46" s="27">
        <f t="shared" si="25"/>
        <v>3297000</v>
      </c>
      <c r="W46" s="28">
        <f t="shared" si="26"/>
        <v>0</v>
      </c>
      <c r="X46" s="29">
        <f t="shared" si="13"/>
        <v>0</v>
      </c>
      <c r="Y46" s="131">
        <f t="shared" si="14"/>
        <v>168000</v>
      </c>
      <c r="Z46" s="132">
        <f t="shared" si="15"/>
        <v>492000</v>
      </c>
      <c r="AA46" s="132">
        <f t="shared" si="16"/>
        <v>2637000</v>
      </c>
      <c r="AB46" s="132">
        <f t="shared" si="17"/>
        <v>3129000</v>
      </c>
      <c r="AC46" s="133">
        <f t="shared" si="18"/>
        <v>3297000</v>
      </c>
    </row>
    <row r="47" spans="1:29" x14ac:dyDescent="0.3">
      <c r="A47" s="143" t="s">
        <v>86</v>
      </c>
      <c r="B47" s="97" t="s">
        <v>65</v>
      </c>
      <c r="C47" s="30">
        <v>1</v>
      </c>
      <c r="D47" s="31">
        <v>168000</v>
      </c>
      <c r="E47" s="32">
        <v>372000</v>
      </c>
      <c r="F47" s="32">
        <v>1357000</v>
      </c>
      <c r="G47" s="33">
        <v>1897000</v>
      </c>
      <c r="H47" s="31">
        <v>168000</v>
      </c>
      <c r="I47" s="21">
        <f t="shared" si="8"/>
        <v>370000</v>
      </c>
      <c r="J47" s="21">
        <f t="shared" si="9"/>
        <v>1349000</v>
      </c>
      <c r="K47" s="23">
        <f t="shared" si="10"/>
        <v>1719000</v>
      </c>
      <c r="L47" s="23">
        <f t="shared" si="11"/>
        <v>1887000</v>
      </c>
      <c r="M47" s="24">
        <f t="shared" si="12"/>
        <v>168000</v>
      </c>
      <c r="N47" s="23">
        <f t="shared" si="12"/>
        <v>370000</v>
      </c>
      <c r="O47" s="23">
        <f t="shared" si="12"/>
        <v>1349000</v>
      </c>
      <c r="P47" s="23">
        <f t="shared" si="19"/>
        <v>1719000</v>
      </c>
      <c r="Q47" s="22">
        <f t="shared" si="20"/>
        <v>1887000</v>
      </c>
      <c r="R47" s="25">
        <f t="shared" si="21"/>
        <v>168000</v>
      </c>
      <c r="S47" s="26">
        <f t="shared" si="22"/>
        <v>370000</v>
      </c>
      <c r="T47" s="26">
        <f t="shared" si="23"/>
        <v>1349000</v>
      </c>
      <c r="U47" s="26">
        <f t="shared" si="24"/>
        <v>1719000</v>
      </c>
      <c r="V47" s="27">
        <f t="shared" si="25"/>
        <v>1887000</v>
      </c>
      <c r="W47" s="28">
        <f t="shared" si="26"/>
        <v>0</v>
      </c>
      <c r="X47" s="29">
        <f t="shared" si="13"/>
        <v>0</v>
      </c>
      <c r="Y47" s="131">
        <f t="shared" si="14"/>
        <v>168000</v>
      </c>
      <c r="Z47" s="132">
        <f t="shared" si="15"/>
        <v>370000</v>
      </c>
      <c r="AA47" s="132">
        <f t="shared" si="16"/>
        <v>1349000</v>
      </c>
      <c r="AB47" s="132">
        <f t="shared" si="17"/>
        <v>1719000</v>
      </c>
      <c r="AC47" s="133">
        <f t="shared" si="18"/>
        <v>1887000</v>
      </c>
    </row>
    <row r="48" spans="1:29" x14ac:dyDescent="0.3">
      <c r="A48" s="143"/>
      <c r="B48" s="97"/>
      <c r="C48" s="30" t="s">
        <v>56</v>
      </c>
      <c r="D48" s="31">
        <v>0</v>
      </c>
      <c r="E48" s="32">
        <v>372000</v>
      </c>
      <c r="F48" s="32">
        <v>1357000</v>
      </c>
      <c r="G48" s="33">
        <v>1729000</v>
      </c>
      <c r="H48" s="31">
        <v>0</v>
      </c>
      <c r="I48" s="21">
        <f t="shared" si="8"/>
        <v>370000</v>
      </c>
      <c r="J48" s="21">
        <f t="shared" si="9"/>
        <v>1349000</v>
      </c>
      <c r="K48" s="23">
        <f t="shared" si="10"/>
        <v>1719000</v>
      </c>
      <c r="L48" s="23">
        <f t="shared" si="11"/>
        <v>1719000</v>
      </c>
      <c r="M48" s="24">
        <f t="shared" si="12"/>
        <v>0</v>
      </c>
      <c r="N48" s="23">
        <f t="shared" si="12"/>
        <v>370000</v>
      </c>
      <c r="O48" s="23">
        <f t="shared" si="12"/>
        <v>1349000</v>
      </c>
      <c r="P48" s="23">
        <f t="shared" si="19"/>
        <v>1719000</v>
      </c>
      <c r="Q48" s="22">
        <f t="shared" si="20"/>
        <v>1719000</v>
      </c>
      <c r="R48" s="25">
        <f t="shared" si="21"/>
        <v>0</v>
      </c>
      <c r="S48" s="26">
        <f t="shared" si="22"/>
        <v>370000</v>
      </c>
      <c r="T48" s="26">
        <f t="shared" si="23"/>
        <v>1349000</v>
      </c>
      <c r="U48" s="26">
        <f t="shared" si="24"/>
        <v>1719000</v>
      </c>
      <c r="V48" s="27">
        <f t="shared" si="25"/>
        <v>1719000</v>
      </c>
      <c r="W48" s="28">
        <f t="shared" si="26"/>
        <v>0</v>
      </c>
      <c r="X48" s="29">
        <f t="shared" si="13"/>
        <v>0</v>
      </c>
      <c r="Y48" s="131">
        <f t="shared" si="14"/>
        <v>0</v>
      </c>
      <c r="Z48" s="132">
        <f t="shared" si="15"/>
        <v>370000</v>
      </c>
      <c r="AA48" s="132">
        <f t="shared" si="16"/>
        <v>1349000</v>
      </c>
      <c r="AB48" s="132">
        <f t="shared" si="17"/>
        <v>1719000</v>
      </c>
      <c r="AC48" s="133">
        <f t="shared" si="18"/>
        <v>1719000</v>
      </c>
    </row>
    <row r="49" spans="1:29" x14ac:dyDescent="0.3">
      <c r="A49" s="143" t="s">
        <v>87</v>
      </c>
      <c r="B49" s="97" t="s">
        <v>72</v>
      </c>
      <c r="C49" s="30">
        <v>1</v>
      </c>
      <c r="D49" s="31">
        <v>168000</v>
      </c>
      <c r="E49" s="32">
        <v>382000</v>
      </c>
      <c r="F49" s="32">
        <v>1678000</v>
      </c>
      <c r="G49" s="33">
        <v>2228000</v>
      </c>
      <c r="H49" s="31">
        <v>168000</v>
      </c>
      <c r="I49" s="21">
        <f t="shared" si="8"/>
        <v>380000</v>
      </c>
      <c r="J49" s="21">
        <f t="shared" si="9"/>
        <v>1670000</v>
      </c>
      <c r="K49" s="23">
        <f t="shared" si="10"/>
        <v>2050000</v>
      </c>
      <c r="L49" s="23">
        <f t="shared" si="11"/>
        <v>2218000</v>
      </c>
      <c r="M49" s="24">
        <f t="shared" si="12"/>
        <v>168000</v>
      </c>
      <c r="N49" s="23">
        <f t="shared" si="12"/>
        <v>380000</v>
      </c>
      <c r="O49" s="23">
        <f t="shared" si="12"/>
        <v>1670000</v>
      </c>
      <c r="P49" s="23">
        <f t="shared" si="19"/>
        <v>2050000</v>
      </c>
      <c r="Q49" s="22">
        <f t="shared" si="20"/>
        <v>2218000</v>
      </c>
      <c r="R49" s="25">
        <f t="shared" si="21"/>
        <v>168000</v>
      </c>
      <c r="S49" s="26">
        <f t="shared" si="22"/>
        <v>380000</v>
      </c>
      <c r="T49" s="26">
        <f t="shared" si="23"/>
        <v>1670000</v>
      </c>
      <c r="U49" s="26">
        <f t="shared" si="24"/>
        <v>2050000</v>
      </c>
      <c r="V49" s="27">
        <f t="shared" si="25"/>
        <v>2218000</v>
      </c>
      <c r="W49" s="28">
        <f t="shared" si="26"/>
        <v>0</v>
      </c>
      <c r="X49" s="29">
        <f t="shared" si="13"/>
        <v>0</v>
      </c>
      <c r="Y49" s="131">
        <f t="shared" si="14"/>
        <v>168000</v>
      </c>
      <c r="Z49" s="132">
        <f t="shared" si="15"/>
        <v>380000</v>
      </c>
      <c r="AA49" s="132">
        <f t="shared" si="16"/>
        <v>1670000</v>
      </c>
      <c r="AB49" s="132">
        <f t="shared" si="17"/>
        <v>2050000</v>
      </c>
      <c r="AC49" s="133">
        <f t="shared" si="18"/>
        <v>2218000</v>
      </c>
    </row>
    <row r="50" spans="1:29" x14ac:dyDescent="0.3">
      <c r="A50" s="143"/>
      <c r="B50" s="97"/>
      <c r="C50" s="30" t="s">
        <v>56</v>
      </c>
      <c r="D50" s="31">
        <v>0</v>
      </c>
      <c r="E50" s="32">
        <v>382000</v>
      </c>
      <c r="F50" s="32">
        <v>1678000</v>
      </c>
      <c r="G50" s="33">
        <v>2060000</v>
      </c>
      <c r="H50" s="31">
        <v>0</v>
      </c>
      <c r="I50" s="21">
        <f t="shared" si="8"/>
        <v>380000</v>
      </c>
      <c r="J50" s="21">
        <f t="shared" si="9"/>
        <v>1670000</v>
      </c>
      <c r="K50" s="23">
        <f t="shared" si="10"/>
        <v>2050000</v>
      </c>
      <c r="L50" s="23">
        <f t="shared" si="11"/>
        <v>2050000</v>
      </c>
      <c r="M50" s="24">
        <f t="shared" si="12"/>
        <v>0</v>
      </c>
      <c r="N50" s="23">
        <f t="shared" si="12"/>
        <v>380000</v>
      </c>
      <c r="O50" s="23">
        <f t="shared" si="12"/>
        <v>1670000</v>
      </c>
      <c r="P50" s="23">
        <f t="shared" si="19"/>
        <v>2050000</v>
      </c>
      <c r="Q50" s="22">
        <f t="shared" si="20"/>
        <v>2050000</v>
      </c>
      <c r="R50" s="25">
        <f t="shared" si="21"/>
        <v>0</v>
      </c>
      <c r="S50" s="26">
        <f t="shared" si="22"/>
        <v>380000</v>
      </c>
      <c r="T50" s="26">
        <f t="shared" si="23"/>
        <v>1670000</v>
      </c>
      <c r="U50" s="26">
        <f t="shared" si="24"/>
        <v>2050000</v>
      </c>
      <c r="V50" s="27">
        <f t="shared" si="25"/>
        <v>2050000</v>
      </c>
      <c r="W50" s="28">
        <f t="shared" si="26"/>
        <v>0</v>
      </c>
      <c r="X50" s="29">
        <f t="shared" si="13"/>
        <v>0</v>
      </c>
      <c r="Y50" s="131">
        <f t="shared" si="14"/>
        <v>0</v>
      </c>
      <c r="Z50" s="132">
        <f t="shared" si="15"/>
        <v>380000</v>
      </c>
      <c r="AA50" s="132">
        <f t="shared" si="16"/>
        <v>1670000</v>
      </c>
      <c r="AB50" s="132">
        <f t="shared" si="17"/>
        <v>2050000</v>
      </c>
      <c r="AC50" s="133">
        <f t="shared" si="18"/>
        <v>2050000</v>
      </c>
    </row>
    <row r="51" spans="1:29" x14ac:dyDescent="0.3">
      <c r="A51" s="143" t="s">
        <v>88</v>
      </c>
      <c r="B51" s="97" t="s">
        <v>89</v>
      </c>
      <c r="C51" s="30">
        <v>1</v>
      </c>
      <c r="D51" s="31">
        <v>168000</v>
      </c>
      <c r="E51" s="32">
        <v>494000</v>
      </c>
      <c r="F51" s="32">
        <v>2452000</v>
      </c>
      <c r="G51" s="33">
        <v>3114000</v>
      </c>
      <c r="H51" s="31">
        <v>168000</v>
      </c>
      <c r="I51" s="21">
        <f t="shared" si="8"/>
        <v>492000</v>
      </c>
      <c r="J51" s="21">
        <f t="shared" si="9"/>
        <v>2444000</v>
      </c>
      <c r="K51" s="23">
        <f t="shared" si="10"/>
        <v>2936000</v>
      </c>
      <c r="L51" s="23">
        <f t="shared" si="11"/>
        <v>3104000</v>
      </c>
      <c r="M51" s="24">
        <f t="shared" si="12"/>
        <v>168000</v>
      </c>
      <c r="N51" s="23">
        <f t="shared" si="12"/>
        <v>492000</v>
      </c>
      <c r="O51" s="23">
        <f t="shared" si="12"/>
        <v>2444000</v>
      </c>
      <c r="P51" s="23">
        <f t="shared" si="19"/>
        <v>2936000</v>
      </c>
      <c r="Q51" s="22">
        <f t="shared" si="20"/>
        <v>3104000</v>
      </c>
      <c r="R51" s="25">
        <f t="shared" si="21"/>
        <v>168000</v>
      </c>
      <c r="S51" s="26">
        <f t="shared" si="22"/>
        <v>492000</v>
      </c>
      <c r="T51" s="26">
        <f t="shared" si="23"/>
        <v>2444000</v>
      </c>
      <c r="U51" s="26">
        <f t="shared" si="24"/>
        <v>2936000</v>
      </c>
      <c r="V51" s="27">
        <f t="shared" si="25"/>
        <v>3104000</v>
      </c>
      <c r="W51" s="28">
        <f t="shared" si="26"/>
        <v>0</v>
      </c>
      <c r="X51" s="29">
        <f t="shared" si="13"/>
        <v>0</v>
      </c>
      <c r="Y51" s="131">
        <f t="shared" si="14"/>
        <v>168000</v>
      </c>
      <c r="Z51" s="132">
        <f t="shared" si="15"/>
        <v>492000</v>
      </c>
      <c r="AA51" s="132">
        <f t="shared" si="16"/>
        <v>2444000</v>
      </c>
      <c r="AB51" s="132">
        <f t="shared" si="17"/>
        <v>2936000</v>
      </c>
      <c r="AC51" s="133">
        <f t="shared" si="18"/>
        <v>3104000</v>
      </c>
    </row>
    <row r="52" spans="1:29" x14ac:dyDescent="0.3">
      <c r="A52" s="143"/>
      <c r="B52" s="97"/>
      <c r="C52" s="30" t="s">
        <v>56</v>
      </c>
      <c r="D52" s="31">
        <v>0</v>
      </c>
      <c r="E52" s="32">
        <v>494000</v>
      </c>
      <c r="F52" s="32">
        <v>2452000</v>
      </c>
      <c r="G52" s="33">
        <v>2946000</v>
      </c>
      <c r="H52" s="31">
        <v>0</v>
      </c>
      <c r="I52" s="21">
        <f t="shared" si="8"/>
        <v>492000</v>
      </c>
      <c r="J52" s="21">
        <f t="shared" si="9"/>
        <v>2444000</v>
      </c>
      <c r="K52" s="23">
        <f t="shared" si="10"/>
        <v>2936000</v>
      </c>
      <c r="L52" s="23">
        <f t="shared" si="11"/>
        <v>2936000</v>
      </c>
      <c r="M52" s="24">
        <f t="shared" si="12"/>
        <v>0</v>
      </c>
      <c r="N52" s="23">
        <f t="shared" si="12"/>
        <v>492000</v>
      </c>
      <c r="O52" s="23">
        <f t="shared" si="12"/>
        <v>2444000</v>
      </c>
      <c r="P52" s="23">
        <f t="shared" si="19"/>
        <v>2936000</v>
      </c>
      <c r="Q52" s="22">
        <f t="shared" si="20"/>
        <v>2936000</v>
      </c>
      <c r="R52" s="25">
        <f t="shared" si="21"/>
        <v>0</v>
      </c>
      <c r="S52" s="26">
        <f t="shared" si="22"/>
        <v>492000</v>
      </c>
      <c r="T52" s="26">
        <f t="shared" si="23"/>
        <v>2444000</v>
      </c>
      <c r="U52" s="26">
        <f t="shared" si="24"/>
        <v>2936000</v>
      </c>
      <c r="V52" s="27">
        <f t="shared" si="25"/>
        <v>2936000</v>
      </c>
      <c r="W52" s="28">
        <f t="shared" si="26"/>
        <v>0</v>
      </c>
      <c r="X52" s="29">
        <f t="shared" si="13"/>
        <v>0</v>
      </c>
      <c r="Y52" s="131">
        <f t="shared" si="14"/>
        <v>0</v>
      </c>
      <c r="Z52" s="132">
        <f t="shared" si="15"/>
        <v>492000</v>
      </c>
      <c r="AA52" s="132">
        <f t="shared" si="16"/>
        <v>2444000</v>
      </c>
      <c r="AB52" s="132">
        <f t="shared" si="17"/>
        <v>2936000</v>
      </c>
      <c r="AC52" s="133">
        <f t="shared" si="18"/>
        <v>2936000</v>
      </c>
    </row>
    <row r="53" spans="1:29" ht="18" customHeight="1" x14ac:dyDescent="0.3">
      <c r="A53" s="143" t="s">
        <v>90</v>
      </c>
      <c r="B53" s="97" t="s">
        <v>91</v>
      </c>
      <c r="C53" s="30">
        <v>1</v>
      </c>
      <c r="D53" s="31">
        <v>168000</v>
      </c>
      <c r="E53" s="32">
        <v>382000</v>
      </c>
      <c r="F53" s="32">
        <v>1678000</v>
      </c>
      <c r="G53" s="33">
        <v>2228000</v>
      </c>
      <c r="H53" s="31">
        <v>168000</v>
      </c>
      <c r="I53" s="21">
        <f t="shared" si="8"/>
        <v>380000</v>
      </c>
      <c r="J53" s="21">
        <f t="shared" si="9"/>
        <v>1670000</v>
      </c>
      <c r="K53" s="23">
        <f t="shared" si="10"/>
        <v>2050000</v>
      </c>
      <c r="L53" s="23">
        <f t="shared" si="11"/>
        <v>2218000</v>
      </c>
      <c r="M53" s="24">
        <f t="shared" si="12"/>
        <v>168000</v>
      </c>
      <c r="N53" s="23">
        <f t="shared" si="12"/>
        <v>380000</v>
      </c>
      <c r="O53" s="23">
        <f t="shared" si="12"/>
        <v>1670000</v>
      </c>
      <c r="P53" s="23">
        <f t="shared" si="19"/>
        <v>2050000</v>
      </c>
      <c r="Q53" s="22">
        <f t="shared" si="20"/>
        <v>2218000</v>
      </c>
      <c r="R53" s="25">
        <f t="shared" si="21"/>
        <v>168000</v>
      </c>
      <c r="S53" s="26">
        <f t="shared" si="22"/>
        <v>380000</v>
      </c>
      <c r="T53" s="26">
        <f t="shared" si="23"/>
        <v>1670000</v>
      </c>
      <c r="U53" s="26">
        <f t="shared" si="24"/>
        <v>2050000</v>
      </c>
      <c r="V53" s="27">
        <f t="shared" si="25"/>
        <v>2218000</v>
      </c>
      <c r="W53" s="28">
        <f t="shared" si="26"/>
        <v>0</v>
      </c>
      <c r="X53" s="29">
        <f t="shared" si="13"/>
        <v>0</v>
      </c>
      <c r="Y53" s="131">
        <f t="shared" si="14"/>
        <v>168000</v>
      </c>
      <c r="Z53" s="132">
        <f t="shared" si="15"/>
        <v>380000</v>
      </c>
      <c r="AA53" s="132">
        <f t="shared" si="16"/>
        <v>1670000</v>
      </c>
      <c r="AB53" s="132">
        <f t="shared" si="17"/>
        <v>2050000</v>
      </c>
      <c r="AC53" s="133">
        <f t="shared" si="18"/>
        <v>2218000</v>
      </c>
    </row>
    <row r="54" spans="1:29" x14ac:dyDescent="0.3">
      <c r="A54" s="143"/>
      <c r="B54" s="97"/>
      <c r="C54" s="30" t="s">
        <v>56</v>
      </c>
      <c r="D54" s="31">
        <v>0</v>
      </c>
      <c r="E54" s="32">
        <v>382000</v>
      </c>
      <c r="F54" s="32">
        <v>1678000</v>
      </c>
      <c r="G54" s="33">
        <v>2060000</v>
      </c>
      <c r="H54" s="31">
        <v>0</v>
      </c>
      <c r="I54" s="21">
        <f t="shared" si="8"/>
        <v>380000</v>
      </c>
      <c r="J54" s="21">
        <f t="shared" si="9"/>
        <v>1670000</v>
      </c>
      <c r="K54" s="23">
        <f t="shared" si="10"/>
        <v>2050000</v>
      </c>
      <c r="L54" s="23">
        <f t="shared" si="11"/>
        <v>2050000</v>
      </c>
      <c r="M54" s="24">
        <f t="shared" si="12"/>
        <v>0</v>
      </c>
      <c r="N54" s="23">
        <f t="shared" si="12"/>
        <v>380000</v>
      </c>
      <c r="O54" s="23">
        <f t="shared" si="12"/>
        <v>1670000</v>
      </c>
      <c r="P54" s="23">
        <f t="shared" si="19"/>
        <v>2050000</v>
      </c>
      <c r="Q54" s="22">
        <f t="shared" si="20"/>
        <v>2050000</v>
      </c>
      <c r="R54" s="25">
        <f t="shared" si="21"/>
        <v>0</v>
      </c>
      <c r="S54" s="26">
        <f t="shared" si="22"/>
        <v>380000</v>
      </c>
      <c r="T54" s="26">
        <f t="shared" si="23"/>
        <v>1670000</v>
      </c>
      <c r="U54" s="26">
        <f t="shared" si="24"/>
        <v>2050000</v>
      </c>
      <c r="V54" s="27">
        <f t="shared" si="25"/>
        <v>2050000</v>
      </c>
      <c r="W54" s="28">
        <f t="shared" si="26"/>
        <v>0</v>
      </c>
      <c r="X54" s="29">
        <f t="shared" si="13"/>
        <v>0</v>
      </c>
      <c r="Y54" s="131">
        <f t="shared" si="14"/>
        <v>0</v>
      </c>
      <c r="Z54" s="132">
        <f t="shared" si="15"/>
        <v>380000</v>
      </c>
      <c r="AA54" s="132">
        <f t="shared" si="16"/>
        <v>1670000</v>
      </c>
      <c r="AB54" s="132">
        <f t="shared" si="17"/>
        <v>2050000</v>
      </c>
      <c r="AC54" s="133">
        <f t="shared" si="18"/>
        <v>2050000</v>
      </c>
    </row>
    <row r="55" spans="1:29" ht="21.75" customHeight="1" x14ac:dyDescent="0.3">
      <c r="A55" s="143"/>
      <c r="B55" s="97" t="s">
        <v>92</v>
      </c>
      <c r="C55" s="30">
        <v>1</v>
      </c>
      <c r="D55" s="31">
        <v>168000</v>
      </c>
      <c r="E55" s="32">
        <v>409000</v>
      </c>
      <c r="F55" s="32">
        <v>1803000</v>
      </c>
      <c r="G55" s="33">
        <v>2380000</v>
      </c>
      <c r="H55" s="31">
        <v>168000</v>
      </c>
      <c r="I55" s="21">
        <f t="shared" si="8"/>
        <v>407000</v>
      </c>
      <c r="J55" s="21">
        <f t="shared" si="9"/>
        <v>1795000</v>
      </c>
      <c r="K55" s="23">
        <f t="shared" si="10"/>
        <v>2202000</v>
      </c>
      <c r="L55" s="23">
        <f t="shared" si="11"/>
        <v>2370000</v>
      </c>
      <c r="M55" s="24">
        <f t="shared" si="12"/>
        <v>168000</v>
      </c>
      <c r="N55" s="23">
        <f t="shared" si="12"/>
        <v>407000</v>
      </c>
      <c r="O55" s="23">
        <f t="shared" si="12"/>
        <v>1795000</v>
      </c>
      <c r="P55" s="23">
        <f t="shared" si="19"/>
        <v>2202000</v>
      </c>
      <c r="Q55" s="22">
        <f t="shared" si="20"/>
        <v>2370000</v>
      </c>
      <c r="R55" s="25">
        <f t="shared" si="21"/>
        <v>168000</v>
      </c>
      <c r="S55" s="26">
        <f t="shared" si="22"/>
        <v>407000</v>
      </c>
      <c r="T55" s="26">
        <f t="shared" si="23"/>
        <v>1795000</v>
      </c>
      <c r="U55" s="26">
        <f t="shared" si="24"/>
        <v>2202000</v>
      </c>
      <c r="V55" s="27">
        <f t="shared" si="25"/>
        <v>2370000</v>
      </c>
      <c r="W55" s="28">
        <f t="shared" si="26"/>
        <v>0</v>
      </c>
      <c r="X55" s="29">
        <f t="shared" si="13"/>
        <v>0</v>
      </c>
      <c r="Y55" s="131">
        <f t="shared" si="14"/>
        <v>168000</v>
      </c>
      <c r="Z55" s="132">
        <f t="shared" si="15"/>
        <v>407000</v>
      </c>
      <c r="AA55" s="132">
        <f t="shared" si="16"/>
        <v>1795000</v>
      </c>
      <c r="AB55" s="132">
        <f t="shared" si="17"/>
        <v>2202000</v>
      </c>
      <c r="AC55" s="133">
        <f t="shared" si="18"/>
        <v>2370000</v>
      </c>
    </row>
    <row r="56" spans="1:29" ht="16.5" customHeight="1" x14ac:dyDescent="0.3">
      <c r="A56" s="143"/>
      <c r="B56" s="97"/>
      <c r="C56" s="30" t="s">
        <v>56</v>
      </c>
      <c r="D56" s="31">
        <v>0</v>
      </c>
      <c r="E56" s="32">
        <v>409000</v>
      </c>
      <c r="F56" s="32">
        <v>1803000</v>
      </c>
      <c r="G56" s="33">
        <v>2212000</v>
      </c>
      <c r="H56" s="31">
        <v>0</v>
      </c>
      <c r="I56" s="21">
        <f t="shared" si="8"/>
        <v>407000</v>
      </c>
      <c r="J56" s="21">
        <f t="shared" si="9"/>
        <v>1795000</v>
      </c>
      <c r="K56" s="23">
        <f t="shared" si="10"/>
        <v>2202000</v>
      </c>
      <c r="L56" s="23">
        <f t="shared" si="11"/>
        <v>2202000</v>
      </c>
      <c r="M56" s="24">
        <f t="shared" si="12"/>
        <v>0</v>
      </c>
      <c r="N56" s="23">
        <f t="shared" si="12"/>
        <v>407000</v>
      </c>
      <c r="O56" s="23">
        <f t="shared" si="12"/>
        <v>1795000</v>
      </c>
      <c r="P56" s="23">
        <f t="shared" si="19"/>
        <v>2202000</v>
      </c>
      <c r="Q56" s="22">
        <f t="shared" si="20"/>
        <v>2202000</v>
      </c>
      <c r="R56" s="25">
        <f t="shared" si="21"/>
        <v>0</v>
      </c>
      <c r="S56" s="26">
        <f t="shared" si="22"/>
        <v>407000</v>
      </c>
      <c r="T56" s="26">
        <f t="shared" si="23"/>
        <v>1795000</v>
      </c>
      <c r="U56" s="26">
        <f t="shared" si="24"/>
        <v>2202000</v>
      </c>
      <c r="V56" s="27">
        <f t="shared" si="25"/>
        <v>2202000</v>
      </c>
      <c r="W56" s="28">
        <f t="shared" si="26"/>
        <v>0</v>
      </c>
      <c r="X56" s="29">
        <f t="shared" si="13"/>
        <v>0</v>
      </c>
      <c r="Y56" s="131">
        <f t="shared" si="14"/>
        <v>0</v>
      </c>
      <c r="Z56" s="132">
        <f t="shared" si="15"/>
        <v>407000</v>
      </c>
      <c r="AA56" s="132">
        <f t="shared" si="16"/>
        <v>1795000</v>
      </c>
      <c r="AB56" s="132">
        <f t="shared" si="17"/>
        <v>2202000</v>
      </c>
      <c r="AC56" s="133">
        <f t="shared" si="18"/>
        <v>2202000</v>
      </c>
    </row>
    <row r="57" spans="1:29" x14ac:dyDescent="0.3">
      <c r="A57" s="143" t="s">
        <v>93</v>
      </c>
      <c r="B57" s="121" t="s">
        <v>119</v>
      </c>
      <c r="C57" s="30">
        <v>1</v>
      </c>
      <c r="D57" s="31">
        <v>168000</v>
      </c>
      <c r="E57" s="32">
        <v>372000</v>
      </c>
      <c r="F57" s="32">
        <v>1357000</v>
      </c>
      <c r="G57" s="33">
        <v>1897000</v>
      </c>
      <c r="H57" s="31">
        <v>168000</v>
      </c>
      <c r="I57" s="21">
        <f t="shared" si="8"/>
        <v>370000</v>
      </c>
      <c r="J57" s="21">
        <f t="shared" si="9"/>
        <v>1349000</v>
      </c>
      <c r="K57" s="23">
        <f t="shared" si="10"/>
        <v>1719000</v>
      </c>
      <c r="L57" s="23">
        <f t="shared" si="11"/>
        <v>1887000</v>
      </c>
      <c r="M57" s="24">
        <f t="shared" si="12"/>
        <v>168000</v>
      </c>
      <c r="N57" s="23">
        <f t="shared" si="12"/>
        <v>370000</v>
      </c>
      <c r="O57" s="23">
        <f t="shared" si="12"/>
        <v>1349000</v>
      </c>
      <c r="P57" s="23">
        <f t="shared" si="19"/>
        <v>1719000</v>
      </c>
      <c r="Q57" s="22">
        <f t="shared" si="20"/>
        <v>1887000</v>
      </c>
      <c r="R57" s="25">
        <f t="shared" si="21"/>
        <v>168000</v>
      </c>
      <c r="S57" s="26">
        <f t="shared" si="22"/>
        <v>370000</v>
      </c>
      <c r="T57" s="26">
        <f t="shared" si="23"/>
        <v>1349000</v>
      </c>
      <c r="U57" s="26">
        <f t="shared" si="24"/>
        <v>1719000</v>
      </c>
      <c r="V57" s="27">
        <f t="shared" si="25"/>
        <v>1887000</v>
      </c>
      <c r="W57" s="28">
        <f t="shared" si="26"/>
        <v>0</v>
      </c>
      <c r="X57" s="29">
        <f t="shared" si="13"/>
        <v>0</v>
      </c>
      <c r="Y57" s="131">
        <f t="shared" si="14"/>
        <v>168000</v>
      </c>
      <c r="Z57" s="132">
        <f t="shared" si="15"/>
        <v>370000</v>
      </c>
      <c r="AA57" s="132">
        <f t="shared" si="16"/>
        <v>1349000</v>
      </c>
      <c r="AB57" s="132">
        <f t="shared" si="17"/>
        <v>1719000</v>
      </c>
      <c r="AC57" s="133">
        <f t="shared" si="18"/>
        <v>1887000</v>
      </c>
    </row>
    <row r="58" spans="1:29" x14ac:dyDescent="0.3">
      <c r="A58" s="143"/>
      <c r="B58" s="121"/>
      <c r="C58" s="30" t="s">
        <v>56</v>
      </c>
      <c r="D58" s="31">
        <v>0</v>
      </c>
      <c r="E58" s="32">
        <v>372000</v>
      </c>
      <c r="F58" s="32">
        <v>1357000</v>
      </c>
      <c r="G58" s="33">
        <v>1729000</v>
      </c>
      <c r="H58" s="31">
        <v>0</v>
      </c>
      <c r="I58" s="21">
        <f t="shared" si="8"/>
        <v>370000</v>
      </c>
      <c r="J58" s="21">
        <f t="shared" si="9"/>
        <v>1349000</v>
      </c>
      <c r="K58" s="23">
        <f t="shared" si="10"/>
        <v>1719000</v>
      </c>
      <c r="L58" s="23">
        <f t="shared" si="11"/>
        <v>1719000</v>
      </c>
      <c r="M58" s="24">
        <f t="shared" si="12"/>
        <v>0</v>
      </c>
      <c r="N58" s="23">
        <f t="shared" si="12"/>
        <v>370000</v>
      </c>
      <c r="O58" s="23">
        <f t="shared" si="12"/>
        <v>1349000</v>
      </c>
      <c r="P58" s="23">
        <f t="shared" si="19"/>
        <v>1719000</v>
      </c>
      <c r="Q58" s="22">
        <f t="shared" si="20"/>
        <v>1719000</v>
      </c>
      <c r="R58" s="25">
        <f t="shared" si="21"/>
        <v>0</v>
      </c>
      <c r="S58" s="26">
        <f t="shared" si="22"/>
        <v>370000</v>
      </c>
      <c r="T58" s="26">
        <f t="shared" si="23"/>
        <v>1349000</v>
      </c>
      <c r="U58" s="26">
        <f t="shared" si="24"/>
        <v>1719000</v>
      </c>
      <c r="V58" s="27">
        <f t="shared" si="25"/>
        <v>1719000</v>
      </c>
      <c r="W58" s="28">
        <f t="shared" si="26"/>
        <v>0</v>
      </c>
      <c r="X58" s="29">
        <f t="shared" si="13"/>
        <v>0</v>
      </c>
      <c r="Y58" s="131">
        <f t="shared" si="14"/>
        <v>0</v>
      </c>
      <c r="Z58" s="132">
        <f t="shared" si="15"/>
        <v>370000</v>
      </c>
      <c r="AA58" s="132">
        <f t="shared" si="16"/>
        <v>1349000</v>
      </c>
      <c r="AB58" s="132">
        <f t="shared" si="17"/>
        <v>1719000</v>
      </c>
      <c r="AC58" s="133">
        <f t="shared" si="18"/>
        <v>1719000</v>
      </c>
    </row>
    <row r="59" spans="1:29" ht="17.25" customHeight="1" x14ac:dyDescent="0.3">
      <c r="A59" s="143"/>
      <c r="B59" s="97" t="s">
        <v>94</v>
      </c>
      <c r="C59" s="30">
        <v>1</v>
      </c>
      <c r="D59" s="31">
        <v>168000</v>
      </c>
      <c r="E59" s="32">
        <v>382000</v>
      </c>
      <c r="F59" s="32">
        <v>1678000</v>
      </c>
      <c r="G59" s="33">
        <v>2228000</v>
      </c>
      <c r="H59" s="31">
        <v>168000</v>
      </c>
      <c r="I59" s="21">
        <f t="shared" si="8"/>
        <v>380000</v>
      </c>
      <c r="J59" s="21">
        <f t="shared" si="9"/>
        <v>1670000</v>
      </c>
      <c r="K59" s="23">
        <f t="shared" si="10"/>
        <v>2050000</v>
      </c>
      <c r="L59" s="23">
        <f t="shared" si="11"/>
        <v>2218000</v>
      </c>
      <c r="M59" s="24">
        <f t="shared" si="12"/>
        <v>168000</v>
      </c>
      <c r="N59" s="23">
        <f t="shared" si="12"/>
        <v>380000</v>
      </c>
      <c r="O59" s="23">
        <f t="shared" si="12"/>
        <v>1670000</v>
      </c>
      <c r="P59" s="23">
        <f t="shared" si="19"/>
        <v>2050000</v>
      </c>
      <c r="Q59" s="22">
        <f t="shared" si="20"/>
        <v>2218000</v>
      </c>
      <c r="R59" s="25">
        <f t="shared" si="21"/>
        <v>168000</v>
      </c>
      <c r="S59" s="26">
        <f t="shared" si="22"/>
        <v>380000</v>
      </c>
      <c r="T59" s="26">
        <f t="shared" si="23"/>
        <v>1670000</v>
      </c>
      <c r="U59" s="26">
        <f t="shared" si="24"/>
        <v>2050000</v>
      </c>
      <c r="V59" s="27">
        <f t="shared" si="25"/>
        <v>2218000</v>
      </c>
      <c r="W59" s="28">
        <f t="shared" si="26"/>
        <v>0</v>
      </c>
      <c r="X59" s="29">
        <f t="shared" si="13"/>
        <v>0</v>
      </c>
      <c r="Y59" s="131">
        <f t="shared" si="14"/>
        <v>168000</v>
      </c>
      <c r="Z59" s="132">
        <f t="shared" si="15"/>
        <v>380000</v>
      </c>
      <c r="AA59" s="132">
        <f t="shared" si="16"/>
        <v>1670000</v>
      </c>
      <c r="AB59" s="132">
        <f t="shared" si="17"/>
        <v>2050000</v>
      </c>
      <c r="AC59" s="133">
        <f t="shared" si="18"/>
        <v>2218000</v>
      </c>
    </row>
    <row r="60" spans="1:29" ht="21.75" customHeight="1" x14ac:dyDescent="0.3">
      <c r="A60" s="143"/>
      <c r="B60" s="97"/>
      <c r="C60" s="30" t="s">
        <v>56</v>
      </c>
      <c r="D60" s="31">
        <v>0</v>
      </c>
      <c r="E60" s="32">
        <v>382000</v>
      </c>
      <c r="F60" s="32">
        <v>1678000</v>
      </c>
      <c r="G60" s="33">
        <v>2060000</v>
      </c>
      <c r="H60" s="31">
        <v>0</v>
      </c>
      <c r="I60" s="21">
        <f t="shared" si="8"/>
        <v>380000</v>
      </c>
      <c r="J60" s="21">
        <f t="shared" si="9"/>
        <v>1670000</v>
      </c>
      <c r="K60" s="23">
        <f t="shared" si="10"/>
        <v>2050000</v>
      </c>
      <c r="L60" s="23">
        <f t="shared" si="11"/>
        <v>2050000</v>
      </c>
      <c r="M60" s="24">
        <f t="shared" si="12"/>
        <v>0</v>
      </c>
      <c r="N60" s="23">
        <f t="shared" si="12"/>
        <v>380000</v>
      </c>
      <c r="O60" s="23">
        <f t="shared" si="12"/>
        <v>1670000</v>
      </c>
      <c r="P60" s="23">
        <f t="shared" si="19"/>
        <v>2050000</v>
      </c>
      <c r="Q60" s="22">
        <f t="shared" si="20"/>
        <v>2050000</v>
      </c>
      <c r="R60" s="25">
        <f t="shared" si="21"/>
        <v>0</v>
      </c>
      <c r="S60" s="26">
        <f t="shared" si="22"/>
        <v>380000</v>
      </c>
      <c r="T60" s="26">
        <f t="shared" si="23"/>
        <v>1670000</v>
      </c>
      <c r="U60" s="26">
        <f t="shared" si="24"/>
        <v>2050000</v>
      </c>
      <c r="V60" s="27">
        <f t="shared" si="25"/>
        <v>2050000</v>
      </c>
      <c r="W60" s="28">
        <f t="shared" si="26"/>
        <v>0</v>
      </c>
      <c r="X60" s="29">
        <f t="shared" si="13"/>
        <v>0</v>
      </c>
      <c r="Y60" s="131">
        <f t="shared" si="14"/>
        <v>0</v>
      </c>
      <c r="Z60" s="132">
        <f t="shared" si="15"/>
        <v>380000</v>
      </c>
      <c r="AA60" s="132">
        <f t="shared" si="16"/>
        <v>1670000</v>
      </c>
      <c r="AB60" s="132">
        <f t="shared" si="17"/>
        <v>2050000</v>
      </c>
      <c r="AC60" s="133">
        <f t="shared" si="18"/>
        <v>2050000</v>
      </c>
    </row>
    <row r="61" spans="1:29" x14ac:dyDescent="0.3">
      <c r="A61" s="143"/>
      <c r="B61" s="97" t="s">
        <v>95</v>
      </c>
      <c r="C61" s="30">
        <v>1</v>
      </c>
      <c r="D61" s="31">
        <v>168000</v>
      </c>
      <c r="E61" s="32">
        <v>409000</v>
      </c>
      <c r="F61" s="32">
        <v>1887000</v>
      </c>
      <c r="G61" s="33">
        <v>2464000</v>
      </c>
      <c r="H61" s="31">
        <v>168000</v>
      </c>
      <c r="I61" s="21">
        <f t="shared" si="8"/>
        <v>407000</v>
      </c>
      <c r="J61" s="21">
        <f t="shared" si="9"/>
        <v>1879000</v>
      </c>
      <c r="K61" s="23">
        <f t="shared" si="10"/>
        <v>2286000</v>
      </c>
      <c r="L61" s="23">
        <f t="shared" si="11"/>
        <v>2454000</v>
      </c>
      <c r="M61" s="24">
        <f t="shared" si="12"/>
        <v>168000</v>
      </c>
      <c r="N61" s="23">
        <f t="shared" si="12"/>
        <v>407000</v>
      </c>
      <c r="O61" s="23">
        <f t="shared" si="12"/>
        <v>1879000</v>
      </c>
      <c r="P61" s="23">
        <f t="shared" si="19"/>
        <v>2286000</v>
      </c>
      <c r="Q61" s="22">
        <f t="shared" si="20"/>
        <v>2454000</v>
      </c>
      <c r="R61" s="25">
        <f t="shared" si="21"/>
        <v>168000</v>
      </c>
      <c r="S61" s="26">
        <f t="shared" si="22"/>
        <v>407000</v>
      </c>
      <c r="T61" s="26">
        <f t="shared" si="23"/>
        <v>1879000</v>
      </c>
      <c r="U61" s="26">
        <f t="shared" si="24"/>
        <v>2286000</v>
      </c>
      <c r="V61" s="27">
        <f t="shared" si="25"/>
        <v>2454000</v>
      </c>
      <c r="W61" s="28">
        <f t="shared" si="26"/>
        <v>0</v>
      </c>
      <c r="X61" s="29">
        <f t="shared" si="13"/>
        <v>0</v>
      </c>
      <c r="Y61" s="131">
        <f t="shared" si="14"/>
        <v>168000</v>
      </c>
      <c r="Z61" s="132">
        <f t="shared" si="15"/>
        <v>407000</v>
      </c>
      <c r="AA61" s="132">
        <f t="shared" si="16"/>
        <v>1879000</v>
      </c>
      <c r="AB61" s="132">
        <f t="shared" si="17"/>
        <v>2286000</v>
      </c>
      <c r="AC61" s="133">
        <f t="shared" si="18"/>
        <v>2454000</v>
      </c>
    </row>
    <row r="62" spans="1:29" ht="18.75" customHeight="1" x14ac:dyDescent="0.3">
      <c r="A62" s="143"/>
      <c r="B62" s="97"/>
      <c r="C62" s="30" t="s">
        <v>56</v>
      </c>
      <c r="D62" s="31">
        <v>0</v>
      </c>
      <c r="E62" s="32">
        <v>409000</v>
      </c>
      <c r="F62" s="32">
        <v>1887000</v>
      </c>
      <c r="G62" s="33">
        <v>2296000</v>
      </c>
      <c r="H62" s="31">
        <v>0</v>
      </c>
      <c r="I62" s="21">
        <f t="shared" si="8"/>
        <v>407000</v>
      </c>
      <c r="J62" s="21">
        <f t="shared" si="9"/>
        <v>1879000</v>
      </c>
      <c r="K62" s="23">
        <f t="shared" si="10"/>
        <v>2286000</v>
      </c>
      <c r="L62" s="23">
        <f t="shared" si="11"/>
        <v>2286000</v>
      </c>
      <c r="M62" s="24">
        <f t="shared" si="12"/>
        <v>0</v>
      </c>
      <c r="N62" s="23">
        <f t="shared" si="12"/>
        <v>407000</v>
      </c>
      <c r="O62" s="23">
        <f t="shared" si="12"/>
        <v>1879000</v>
      </c>
      <c r="P62" s="23">
        <f t="shared" si="19"/>
        <v>2286000</v>
      </c>
      <c r="Q62" s="22">
        <f t="shared" si="20"/>
        <v>2286000</v>
      </c>
      <c r="R62" s="25">
        <f t="shared" si="21"/>
        <v>0</v>
      </c>
      <c r="S62" s="26">
        <f t="shared" si="22"/>
        <v>407000</v>
      </c>
      <c r="T62" s="26">
        <f t="shared" si="23"/>
        <v>1879000</v>
      </c>
      <c r="U62" s="26">
        <f t="shared" si="24"/>
        <v>2286000</v>
      </c>
      <c r="V62" s="27">
        <f t="shared" si="25"/>
        <v>2286000</v>
      </c>
      <c r="W62" s="28">
        <f t="shared" si="26"/>
        <v>0</v>
      </c>
      <c r="X62" s="29">
        <f t="shared" si="13"/>
        <v>0</v>
      </c>
      <c r="Y62" s="131">
        <f t="shared" si="14"/>
        <v>0</v>
      </c>
      <c r="Z62" s="132">
        <f t="shared" si="15"/>
        <v>407000</v>
      </c>
      <c r="AA62" s="132">
        <f t="shared" si="16"/>
        <v>1879000</v>
      </c>
      <c r="AB62" s="132">
        <f t="shared" si="17"/>
        <v>2286000</v>
      </c>
      <c r="AC62" s="133">
        <f t="shared" si="18"/>
        <v>2286000</v>
      </c>
    </row>
    <row r="63" spans="1:29" x14ac:dyDescent="0.3">
      <c r="A63" s="143" t="s">
        <v>96</v>
      </c>
      <c r="B63" s="97" t="s">
        <v>115</v>
      </c>
      <c r="C63" s="30">
        <v>1</v>
      </c>
      <c r="D63" s="31">
        <v>168000</v>
      </c>
      <c r="E63" s="32">
        <v>382000</v>
      </c>
      <c r="F63" s="32">
        <v>1678000</v>
      </c>
      <c r="G63" s="33">
        <v>2228000</v>
      </c>
      <c r="H63" s="31">
        <v>168000</v>
      </c>
      <c r="I63" s="21">
        <f t="shared" si="8"/>
        <v>380000</v>
      </c>
      <c r="J63" s="21">
        <f t="shared" si="9"/>
        <v>1670000</v>
      </c>
      <c r="K63" s="23">
        <f t="shared" si="10"/>
        <v>2050000</v>
      </c>
      <c r="L63" s="23">
        <f t="shared" si="11"/>
        <v>2218000</v>
      </c>
      <c r="M63" s="24">
        <f t="shared" si="12"/>
        <v>168000</v>
      </c>
      <c r="N63" s="23">
        <f t="shared" si="12"/>
        <v>380000</v>
      </c>
      <c r="O63" s="23">
        <f t="shared" si="12"/>
        <v>1670000</v>
      </c>
      <c r="P63" s="23">
        <f t="shared" si="19"/>
        <v>2050000</v>
      </c>
      <c r="Q63" s="22">
        <f t="shared" si="20"/>
        <v>2218000</v>
      </c>
      <c r="R63" s="25">
        <f t="shared" si="21"/>
        <v>168000</v>
      </c>
      <c r="S63" s="26">
        <f t="shared" si="22"/>
        <v>380000</v>
      </c>
      <c r="T63" s="26">
        <f t="shared" si="23"/>
        <v>1670000</v>
      </c>
      <c r="U63" s="26">
        <f t="shared" si="24"/>
        <v>2050000</v>
      </c>
      <c r="V63" s="27">
        <f t="shared" si="25"/>
        <v>2218000</v>
      </c>
      <c r="W63" s="28">
        <f t="shared" si="26"/>
        <v>0</v>
      </c>
      <c r="X63" s="29">
        <f t="shared" si="13"/>
        <v>0</v>
      </c>
      <c r="Y63" s="131">
        <f t="shared" si="14"/>
        <v>168000</v>
      </c>
      <c r="Z63" s="132">
        <f t="shared" si="15"/>
        <v>380000</v>
      </c>
      <c r="AA63" s="132">
        <f t="shared" si="16"/>
        <v>1670000</v>
      </c>
      <c r="AB63" s="132">
        <f t="shared" si="17"/>
        <v>2050000</v>
      </c>
      <c r="AC63" s="133">
        <f t="shared" si="18"/>
        <v>2218000</v>
      </c>
    </row>
    <row r="64" spans="1:29" ht="75.95" customHeight="1" x14ac:dyDescent="0.3">
      <c r="A64" s="143"/>
      <c r="B64" s="97"/>
      <c r="C64" s="30" t="s">
        <v>56</v>
      </c>
      <c r="D64" s="31">
        <v>0</v>
      </c>
      <c r="E64" s="32">
        <v>382000</v>
      </c>
      <c r="F64" s="32">
        <v>1678000</v>
      </c>
      <c r="G64" s="33">
        <v>2060000</v>
      </c>
      <c r="H64" s="31">
        <v>0</v>
      </c>
      <c r="I64" s="21">
        <f t="shared" si="8"/>
        <v>380000</v>
      </c>
      <c r="J64" s="21">
        <f t="shared" si="9"/>
        <v>1670000</v>
      </c>
      <c r="K64" s="23">
        <f t="shared" si="10"/>
        <v>2050000</v>
      </c>
      <c r="L64" s="23">
        <f t="shared" si="11"/>
        <v>2050000</v>
      </c>
      <c r="M64" s="24">
        <f t="shared" si="12"/>
        <v>0</v>
      </c>
      <c r="N64" s="23">
        <f t="shared" si="12"/>
        <v>380000</v>
      </c>
      <c r="O64" s="23">
        <f t="shared" si="12"/>
        <v>1670000</v>
      </c>
      <c r="P64" s="23">
        <f t="shared" si="19"/>
        <v>2050000</v>
      </c>
      <c r="Q64" s="22">
        <f t="shared" si="20"/>
        <v>2050000</v>
      </c>
      <c r="R64" s="25">
        <f t="shared" si="21"/>
        <v>0</v>
      </c>
      <c r="S64" s="26">
        <f t="shared" si="22"/>
        <v>380000</v>
      </c>
      <c r="T64" s="26">
        <f t="shared" si="23"/>
        <v>1670000</v>
      </c>
      <c r="U64" s="26">
        <f t="shared" si="24"/>
        <v>2050000</v>
      </c>
      <c r="V64" s="27">
        <f t="shared" si="25"/>
        <v>2050000</v>
      </c>
      <c r="W64" s="28">
        <f t="shared" si="26"/>
        <v>0</v>
      </c>
      <c r="X64" s="29">
        <f t="shared" si="13"/>
        <v>0</v>
      </c>
      <c r="Y64" s="131">
        <f t="shared" si="14"/>
        <v>0</v>
      </c>
      <c r="Z64" s="132">
        <f t="shared" si="15"/>
        <v>380000</v>
      </c>
      <c r="AA64" s="132">
        <f t="shared" si="16"/>
        <v>1670000</v>
      </c>
      <c r="AB64" s="132">
        <f t="shared" si="17"/>
        <v>2050000</v>
      </c>
      <c r="AC64" s="133">
        <f t="shared" si="18"/>
        <v>2050000</v>
      </c>
    </row>
    <row r="65" spans="1:29" ht="69.75" customHeight="1" thickBot="1" x14ac:dyDescent="0.35">
      <c r="A65" s="146"/>
      <c r="B65" s="42" t="s">
        <v>118</v>
      </c>
      <c r="C65" s="43" t="s">
        <v>56</v>
      </c>
      <c r="D65" s="44">
        <v>0</v>
      </c>
      <c r="E65" s="45">
        <v>409000</v>
      </c>
      <c r="F65" s="45">
        <v>1803000</v>
      </c>
      <c r="G65" s="46">
        <v>2212000</v>
      </c>
      <c r="H65" s="44">
        <v>0</v>
      </c>
      <c r="I65" s="47">
        <f t="shared" si="8"/>
        <v>407000</v>
      </c>
      <c r="J65" s="47">
        <f t="shared" si="9"/>
        <v>1795000</v>
      </c>
      <c r="K65" s="48">
        <f t="shared" si="10"/>
        <v>2202000</v>
      </c>
      <c r="L65" s="48">
        <f t="shared" si="11"/>
        <v>2202000</v>
      </c>
      <c r="M65" s="49">
        <f t="shared" si="12"/>
        <v>0</v>
      </c>
      <c r="N65" s="48">
        <f t="shared" si="12"/>
        <v>407000</v>
      </c>
      <c r="O65" s="48">
        <f t="shared" si="12"/>
        <v>1795000</v>
      </c>
      <c r="P65" s="48">
        <f t="shared" si="19"/>
        <v>2202000</v>
      </c>
      <c r="Q65" s="50">
        <f t="shared" si="20"/>
        <v>2202000</v>
      </c>
      <c r="R65" s="51">
        <f t="shared" si="21"/>
        <v>0</v>
      </c>
      <c r="S65" s="52">
        <f t="shared" si="22"/>
        <v>407000</v>
      </c>
      <c r="T65" s="52">
        <f t="shared" si="23"/>
        <v>1795000</v>
      </c>
      <c r="U65" s="52">
        <f t="shared" si="24"/>
        <v>2202000</v>
      </c>
      <c r="V65" s="53">
        <f t="shared" si="25"/>
        <v>2202000</v>
      </c>
      <c r="W65" s="54">
        <f t="shared" si="26"/>
        <v>0</v>
      </c>
      <c r="X65" s="55">
        <f t="shared" si="13"/>
        <v>0</v>
      </c>
      <c r="Y65" s="134">
        <f t="shared" si="14"/>
        <v>0</v>
      </c>
      <c r="Z65" s="135">
        <f t="shared" si="15"/>
        <v>407000</v>
      </c>
      <c r="AA65" s="135">
        <f t="shared" si="16"/>
        <v>1795000</v>
      </c>
      <c r="AB65" s="135">
        <f t="shared" si="17"/>
        <v>2202000</v>
      </c>
      <c r="AC65" s="136">
        <f t="shared" si="18"/>
        <v>2202000</v>
      </c>
    </row>
    <row r="66" spans="1:29" ht="29.25" customHeight="1" x14ac:dyDescent="0.3">
      <c r="A66" s="147"/>
      <c r="B66" s="56"/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9"/>
    </row>
    <row r="67" spans="1:29" ht="18.75" customHeight="1" x14ac:dyDescent="0.3">
      <c r="A67" s="148"/>
      <c r="B67" s="56"/>
      <c r="C67" s="57"/>
      <c r="D67" s="4"/>
      <c r="E67" s="4"/>
      <c r="F67" s="4"/>
      <c r="G67" s="4"/>
      <c r="H67" s="3"/>
      <c r="N67" s="6">
        <f>N64*2</f>
        <v>760000</v>
      </c>
      <c r="O67" s="7">
        <f>O64*2</f>
        <v>3340000</v>
      </c>
    </row>
    <row r="68" spans="1:29" x14ac:dyDescent="0.3">
      <c r="A68" s="149"/>
    </row>
  </sheetData>
  <mergeCells count="55">
    <mergeCell ref="Y3:AC3"/>
    <mergeCell ref="A1:AC1"/>
    <mergeCell ref="A63:A65"/>
    <mergeCell ref="B63:B64"/>
    <mergeCell ref="W3:W4"/>
    <mergeCell ref="X3:X4"/>
    <mergeCell ref="A53:A56"/>
    <mergeCell ref="B53:B54"/>
    <mergeCell ref="B55:B56"/>
    <mergeCell ref="A57:A62"/>
    <mergeCell ref="B57:B58"/>
    <mergeCell ref="B59:B60"/>
    <mergeCell ref="B61:B62"/>
    <mergeCell ref="A47:A48"/>
    <mergeCell ref="B47:B48"/>
    <mergeCell ref="A49:A50"/>
    <mergeCell ref="B49:B50"/>
    <mergeCell ref="A51:A52"/>
    <mergeCell ref="B51:B52"/>
    <mergeCell ref="A38:A40"/>
    <mergeCell ref="B39:B40"/>
    <mergeCell ref="A41:A42"/>
    <mergeCell ref="B41:B42"/>
    <mergeCell ref="A43:A46"/>
    <mergeCell ref="B43:B44"/>
    <mergeCell ref="A31:A32"/>
    <mergeCell ref="B31:B32"/>
    <mergeCell ref="A33:A34"/>
    <mergeCell ref="B33:B34"/>
    <mergeCell ref="A35:A37"/>
    <mergeCell ref="B35:B36"/>
    <mergeCell ref="A16:A17"/>
    <mergeCell ref="B16:B17"/>
    <mergeCell ref="A18:A21"/>
    <mergeCell ref="B18:B19"/>
    <mergeCell ref="B20:B21"/>
    <mergeCell ref="A23:A30"/>
    <mergeCell ref="B23:B24"/>
    <mergeCell ref="B25:B26"/>
    <mergeCell ref="B27:B28"/>
    <mergeCell ref="B29:B30"/>
    <mergeCell ref="A14:A15"/>
    <mergeCell ref="B14:B15"/>
    <mergeCell ref="A3:A4"/>
    <mergeCell ref="B3:B4"/>
    <mergeCell ref="C3:C4"/>
    <mergeCell ref="A12:A13"/>
    <mergeCell ref="B12:B13"/>
    <mergeCell ref="D3:G3"/>
    <mergeCell ref="H3:L3"/>
    <mergeCell ref="M3:Q3"/>
    <mergeCell ref="R3:V3"/>
    <mergeCell ref="A5:A11"/>
    <mergeCell ref="B5:B6"/>
    <mergeCell ref="B7:B8"/>
  </mergeCells>
  <phoneticPr fontId="1" type="noConversion"/>
  <printOptions horizontalCentered="1"/>
  <pageMargins left="3.937007874015748E-2" right="3.937007874015748E-2" top="0.31496062992125984" bottom="0.19685039370078741" header="0.31496062992125984" footer="0.19685039370078741"/>
  <pageSetup paperSize="9" scale="95" firstPageNumber="17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5"/>
  <sheetViews>
    <sheetView tabSelected="1" topLeftCell="A24" zoomScale="90" zoomScaleNormal="90" workbookViewId="0">
      <selection activeCell="L30" sqref="L30"/>
    </sheetView>
  </sheetViews>
  <sheetFormatPr defaultRowHeight="16.5" x14ac:dyDescent="0.3"/>
  <cols>
    <col min="1" max="1" width="11.375" style="150" customWidth="1"/>
    <col min="2" max="2" width="19.75" style="1" customWidth="1"/>
    <col min="3" max="3" width="14.375" style="1" customWidth="1"/>
    <col min="4" max="4" width="8.375" style="1" customWidth="1"/>
    <col min="5" max="5" width="8" style="1" hidden="1" customWidth="1"/>
    <col min="6" max="6" width="8.25" style="1" hidden="1" customWidth="1"/>
    <col min="7" max="7" width="12.625" style="1" hidden="1" customWidth="1"/>
    <col min="8" max="8" width="9.875" style="1" hidden="1" customWidth="1"/>
    <col min="9" max="9" width="8.875" style="1" hidden="1" customWidth="1"/>
    <col min="10" max="10" width="7" style="1" hidden="1" customWidth="1"/>
    <col min="11" max="11" width="13.75" style="5" hidden="1" customWidth="1"/>
    <col min="12" max="12" width="10.25" style="1" customWidth="1"/>
    <col min="13" max="13" width="10.5" style="1" bestFit="1" customWidth="1"/>
    <col min="14" max="14" width="12.125" style="1" customWidth="1"/>
    <col min="15" max="15" width="11.625" style="1" customWidth="1"/>
    <col min="16" max="17" width="11.625" style="1" hidden="1" customWidth="1"/>
    <col min="18" max="18" width="13" style="1" hidden="1" customWidth="1"/>
    <col min="19" max="20" width="9" style="1" hidden="1" customWidth="1"/>
    <col min="21" max="16384" width="9" style="1"/>
  </cols>
  <sheetData>
    <row r="1" spans="1:20" ht="39" customHeight="1" x14ac:dyDescent="0.3">
      <c r="A1" s="151" t="s">
        <v>103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20" ht="23.25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N2" s="9"/>
    </row>
    <row r="3" spans="1:20" ht="26.25" customHeight="1" thickBot="1" x14ac:dyDescent="0.35">
      <c r="A3" s="117"/>
      <c r="B3" s="117"/>
      <c r="C3" s="117"/>
      <c r="D3" s="117"/>
      <c r="J3" s="60"/>
      <c r="O3" s="8" t="s">
        <v>101</v>
      </c>
      <c r="P3" s="8"/>
      <c r="Q3" s="8"/>
    </row>
    <row r="4" spans="1:20" ht="27" customHeight="1" x14ac:dyDescent="0.3">
      <c r="A4" s="138" t="s">
        <v>0</v>
      </c>
      <c r="B4" s="99" t="s">
        <v>1</v>
      </c>
      <c r="C4" s="99" t="s">
        <v>2</v>
      </c>
      <c r="D4" s="103" t="s">
        <v>3</v>
      </c>
      <c r="E4" s="98" t="s">
        <v>4</v>
      </c>
      <c r="F4" s="99"/>
      <c r="G4" s="99"/>
      <c r="H4" s="103"/>
      <c r="I4" s="106" t="s">
        <v>97</v>
      </c>
      <c r="J4" s="119" t="s">
        <v>105</v>
      </c>
      <c r="K4" s="87"/>
      <c r="L4" s="122" t="s">
        <v>102</v>
      </c>
      <c r="M4" s="123"/>
      <c r="N4" s="123"/>
      <c r="O4" s="124"/>
      <c r="P4" s="61"/>
      <c r="Q4" s="61"/>
    </row>
    <row r="5" spans="1:20" ht="27" customHeight="1" thickBot="1" x14ac:dyDescent="0.35">
      <c r="A5" s="139"/>
      <c r="B5" s="100"/>
      <c r="C5" s="100"/>
      <c r="D5" s="118"/>
      <c r="E5" s="15" t="s">
        <v>5</v>
      </c>
      <c r="F5" s="16" t="s">
        <v>6</v>
      </c>
      <c r="G5" s="16" t="s">
        <v>116</v>
      </c>
      <c r="H5" s="17" t="s">
        <v>7</v>
      </c>
      <c r="I5" s="107"/>
      <c r="J5" s="120"/>
      <c r="K5" s="88" t="s">
        <v>98</v>
      </c>
      <c r="L5" s="125" t="s">
        <v>5</v>
      </c>
      <c r="M5" s="126" t="s">
        <v>6</v>
      </c>
      <c r="N5" s="126" t="s">
        <v>108</v>
      </c>
      <c r="O5" s="127" t="s">
        <v>7</v>
      </c>
      <c r="P5" s="108" t="s">
        <v>106</v>
      </c>
      <c r="Q5" s="109"/>
      <c r="R5" s="109"/>
      <c r="S5" s="109"/>
      <c r="T5" s="109"/>
    </row>
    <row r="6" spans="1:20" s="2" customFormat="1" ht="20.100000000000001" customHeight="1" thickTop="1" x14ac:dyDescent="0.3">
      <c r="A6" s="162" t="s">
        <v>8</v>
      </c>
      <c r="B6" s="115" t="s">
        <v>9</v>
      </c>
      <c r="C6" s="62" t="s">
        <v>9</v>
      </c>
      <c r="D6" s="63">
        <v>1</v>
      </c>
      <c r="E6" s="64">
        <v>183000</v>
      </c>
      <c r="F6" s="65">
        <v>445000</v>
      </c>
      <c r="G6" s="65">
        <v>2293000</v>
      </c>
      <c r="H6" s="66">
        <f>SUM(E6:G6)</f>
        <v>2921000</v>
      </c>
      <c r="I6" s="67" t="e">
        <f>#REF!-H6</f>
        <v>#REF!</v>
      </c>
      <c r="J6" s="68" t="e">
        <f>(#REF!-H6)/H6*100</f>
        <v>#REF!</v>
      </c>
      <c r="K6" s="89" t="e">
        <f t="shared" ref="K6:K19" si="0">I6/G6</f>
        <v>#REF!</v>
      </c>
      <c r="L6" s="152">
        <v>183000</v>
      </c>
      <c r="M6" s="153">
        <v>445000</v>
      </c>
      <c r="N6" s="153">
        <v>2365000</v>
      </c>
      <c r="O6" s="154">
        <v>2993000</v>
      </c>
      <c r="P6" s="69" t="e">
        <f>L6-#REF!</f>
        <v>#REF!</v>
      </c>
      <c r="Q6" s="69" t="e">
        <f>#REF!-M6</f>
        <v>#REF!</v>
      </c>
      <c r="R6" s="12" t="e">
        <f>N6-#REF!</f>
        <v>#REF!</v>
      </c>
      <c r="S6" s="11" t="e">
        <f>O6-#REF!</f>
        <v>#REF!</v>
      </c>
      <c r="T6" s="14" t="e">
        <f>R6/#REF!</f>
        <v>#REF!</v>
      </c>
    </row>
    <row r="7" spans="1:20" s="2" customFormat="1" ht="20.100000000000001" customHeight="1" x14ac:dyDescent="0.3">
      <c r="A7" s="110"/>
      <c r="B7" s="112"/>
      <c r="C7" s="70" t="s">
        <v>9</v>
      </c>
      <c r="D7" s="71" t="s">
        <v>10</v>
      </c>
      <c r="E7" s="72"/>
      <c r="F7" s="73">
        <v>445000</v>
      </c>
      <c r="G7" s="73">
        <v>2293000</v>
      </c>
      <c r="H7" s="74">
        <f t="shared" ref="H7:H53" si="1">SUM(E7:G7)</f>
        <v>2738000</v>
      </c>
      <c r="I7" s="67" t="e">
        <f>#REF!-H7</f>
        <v>#REF!</v>
      </c>
      <c r="J7" s="75" t="e">
        <f>(#REF!-H7)/H7*100</f>
        <v>#REF!</v>
      </c>
      <c r="K7" s="89" t="e">
        <f t="shared" si="0"/>
        <v>#REF!</v>
      </c>
      <c r="L7" s="155">
        <v>0</v>
      </c>
      <c r="M7" s="156">
        <v>445000</v>
      </c>
      <c r="N7" s="156">
        <v>2365000</v>
      </c>
      <c r="O7" s="157">
        <v>2810000</v>
      </c>
      <c r="P7" s="69" t="e">
        <f>L7-#REF!</f>
        <v>#REF!</v>
      </c>
      <c r="Q7" s="69" t="e">
        <f>#REF!-M7</f>
        <v>#REF!</v>
      </c>
      <c r="R7" s="13" t="e">
        <f>N7-#REF!</f>
        <v>#REF!</v>
      </c>
      <c r="S7" s="11" t="e">
        <f>O7-#REF!</f>
        <v>#REF!</v>
      </c>
      <c r="T7" s="14" t="e">
        <f>R7/#REF!</f>
        <v>#REF!</v>
      </c>
    </row>
    <row r="8" spans="1:20" s="2" customFormat="1" ht="20.100000000000001" customHeight="1" x14ac:dyDescent="0.3">
      <c r="A8" s="110"/>
      <c r="B8" s="112" t="s">
        <v>11</v>
      </c>
      <c r="C8" s="70" t="s">
        <v>11</v>
      </c>
      <c r="D8" s="71">
        <v>1</v>
      </c>
      <c r="E8" s="72">
        <v>183000</v>
      </c>
      <c r="F8" s="73">
        <v>533000</v>
      </c>
      <c r="G8" s="73">
        <v>2960000</v>
      </c>
      <c r="H8" s="74">
        <f t="shared" si="1"/>
        <v>3676000</v>
      </c>
      <c r="I8" s="67" t="e">
        <f>#REF!-H8</f>
        <v>#REF!</v>
      </c>
      <c r="J8" s="75" t="e">
        <f>(#REF!-H8)/H8*100</f>
        <v>#REF!</v>
      </c>
      <c r="K8" s="89" t="e">
        <f t="shared" si="0"/>
        <v>#REF!</v>
      </c>
      <c r="L8" s="155">
        <v>183000</v>
      </c>
      <c r="M8" s="156">
        <v>533000</v>
      </c>
      <c r="N8" s="156">
        <v>3053000</v>
      </c>
      <c r="O8" s="157">
        <v>3769000</v>
      </c>
      <c r="P8" s="69" t="e">
        <f>L8-#REF!</f>
        <v>#REF!</v>
      </c>
      <c r="Q8" s="69" t="e">
        <f>#REF!-M8</f>
        <v>#REF!</v>
      </c>
      <c r="R8" s="13" t="e">
        <f>N8-#REF!</f>
        <v>#REF!</v>
      </c>
      <c r="S8" s="11" t="e">
        <f>O8-#REF!</f>
        <v>#REF!</v>
      </c>
      <c r="T8" s="14" t="e">
        <f>R8/#REF!</f>
        <v>#REF!</v>
      </c>
    </row>
    <row r="9" spans="1:20" s="2" customFormat="1" ht="20.100000000000001" customHeight="1" x14ac:dyDescent="0.3">
      <c r="A9" s="110"/>
      <c r="B9" s="112"/>
      <c r="C9" s="70" t="s">
        <v>120</v>
      </c>
      <c r="D9" s="71" t="s">
        <v>10</v>
      </c>
      <c r="E9" s="72"/>
      <c r="F9" s="73">
        <v>533000</v>
      </c>
      <c r="G9" s="73">
        <v>2960000</v>
      </c>
      <c r="H9" s="74">
        <f t="shared" si="1"/>
        <v>3493000</v>
      </c>
      <c r="I9" s="67" t="e">
        <f>#REF!-H9</f>
        <v>#REF!</v>
      </c>
      <c r="J9" s="75" t="e">
        <f>(#REF!-H9)/H9*100</f>
        <v>#REF!</v>
      </c>
      <c r="K9" s="89" t="e">
        <f t="shared" si="0"/>
        <v>#REF!</v>
      </c>
      <c r="L9" s="155">
        <v>0</v>
      </c>
      <c r="M9" s="156">
        <v>533000</v>
      </c>
      <c r="N9" s="156">
        <v>3053000</v>
      </c>
      <c r="O9" s="157">
        <v>3586000</v>
      </c>
      <c r="P9" s="69" t="e">
        <f>L9-#REF!</f>
        <v>#REF!</v>
      </c>
      <c r="Q9" s="69" t="e">
        <f>#REF!-M9</f>
        <v>#REF!</v>
      </c>
      <c r="R9" s="13" t="e">
        <f>N9-#REF!</f>
        <v>#REF!</v>
      </c>
      <c r="S9" s="11" t="e">
        <f>O9-#REF!</f>
        <v>#REF!</v>
      </c>
      <c r="T9" s="14" t="e">
        <f>R9/#REF!</f>
        <v>#REF!</v>
      </c>
    </row>
    <row r="10" spans="1:20" s="2" customFormat="1" ht="20.100000000000001" customHeight="1" x14ac:dyDescent="0.3">
      <c r="A10" s="110"/>
      <c r="B10" s="112" t="s">
        <v>12</v>
      </c>
      <c r="C10" s="70" t="s">
        <v>12</v>
      </c>
      <c r="D10" s="71">
        <v>1</v>
      </c>
      <c r="E10" s="72">
        <v>183000</v>
      </c>
      <c r="F10" s="73">
        <v>445000</v>
      </c>
      <c r="G10" s="73">
        <v>2340000</v>
      </c>
      <c r="H10" s="74">
        <f t="shared" si="1"/>
        <v>2968000</v>
      </c>
      <c r="I10" s="67" t="e">
        <f>#REF!-H10</f>
        <v>#REF!</v>
      </c>
      <c r="J10" s="75" t="e">
        <f>(#REF!-H10)/H10*100</f>
        <v>#REF!</v>
      </c>
      <c r="K10" s="89" t="e">
        <f t="shared" si="0"/>
        <v>#REF!</v>
      </c>
      <c r="L10" s="155">
        <v>183000</v>
      </c>
      <c r="M10" s="156">
        <v>445000</v>
      </c>
      <c r="N10" s="156">
        <v>2413000</v>
      </c>
      <c r="O10" s="157">
        <v>3041000</v>
      </c>
      <c r="P10" s="69" t="e">
        <f>L10-#REF!</f>
        <v>#REF!</v>
      </c>
      <c r="Q10" s="69" t="e">
        <f>#REF!-M10</f>
        <v>#REF!</v>
      </c>
      <c r="R10" s="13" t="e">
        <f>N10-#REF!</f>
        <v>#REF!</v>
      </c>
      <c r="S10" s="11" t="e">
        <f>O10-#REF!</f>
        <v>#REF!</v>
      </c>
      <c r="T10" s="14" t="e">
        <f>R10/#REF!</f>
        <v>#REF!</v>
      </c>
    </row>
    <row r="11" spans="1:20" s="2" customFormat="1" ht="20.100000000000001" customHeight="1" x14ac:dyDescent="0.3">
      <c r="A11" s="110"/>
      <c r="B11" s="112"/>
      <c r="C11" s="70" t="s">
        <v>12</v>
      </c>
      <c r="D11" s="71" t="s">
        <v>10</v>
      </c>
      <c r="E11" s="72"/>
      <c r="F11" s="73">
        <v>445000</v>
      </c>
      <c r="G11" s="73">
        <v>2340000</v>
      </c>
      <c r="H11" s="74">
        <f t="shared" si="1"/>
        <v>2785000</v>
      </c>
      <c r="I11" s="67" t="e">
        <f>#REF!-H11</f>
        <v>#REF!</v>
      </c>
      <c r="J11" s="75" t="e">
        <f>(#REF!-H11)/H11*100</f>
        <v>#REF!</v>
      </c>
      <c r="K11" s="89" t="e">
        <f t="shared" si="0"/>
        <v>#REF!</v>
      </c>
      <c r="L11" s="155">
        <v>0</v>
      </c>
      <c r="M11" s="156">
        <v>445000</v>
      </c>
      <c r="N11" s="156">
        <v>2413000</v>
      </c>
      <c r="O11" s="157">
        <v>2858000</v>
      </c>
      <c r="P11" s="69" t="e">
        <f>L11-#REF!</f>
        <v>#REF!</v>
      </c>
      <c r="Q11" s="69" t="e">
        <f>#REF!-M11</f>
        <v>#REF!</v>
      </c>
      <c r="R11" s="13" t="e">
        <f>N11-#REF!</f>
        <v>#REF!</v>
      </c>
      <c r="S11" s="11" t="e">
        <f>O11-#REF!</f>
        <v>#REF!</v>
      </c>
      <c r="T11" s="14" t="e">
        <f>R11/#REF!</f>
        <v>#REF!</v>
      </c>
    </row>
    <row r="12" spans="1:20" s="2" customFormat="1" ht="20.100000000000001" customHeight="1" x14ac:dyDescent="0.3">
      <c r="A12" s="110"/>
      <c r="B12" s="112" t="s">
        <v>13</v>
      </c>
      <c r="C12" s="70" t="s">
        <v>13</v>
      </c>
      <c r="D12" s="71">
        <v>1</v>
      </c>
      <c r="E12" s="72">
        <v>183000</v>
      </c>
      <c r="F12" s="73">
        <v>445000</v>
      </c>
      <c r="G12" s="73">
        <v>2734000</v>
      </c>
      <c r="H12" s="74">
        <f t="shared" si="1"/>
        <v>3362000</v>
      </c>
      <c r="I12" s="67" t="e">
        <f>#REF!-H12</f>
        <v>#REF!</v>
      </c>
      <c r="J12" s="75" t="e">
        <f>(#REF!-H12)/H12*100</f>
        <v>#REF!</v>
      </c>
      <c r="K12" s="89" t="e">
        <f t="shared" si="0"/>
        <v>#REF!</v>
      </c>
      <c r="L12" s="155">
        <v>183000</v>
      </c>
      <c r="M12" s="156">
        <v>445000</v>
      </c>
      <c r="N12" s="156">
        <v>2819000</v>
      </c>
      <c r="O12" s="157">
        <v>3447000</v>
      </c>
      <c r="P12" s="69" t="e">
        <f>L12-#REF!</f>
        <v>#REF!</v>
      </c>
      <c r="Q12" s="69" t="e">
        <f>#REF!-M12</f>
        <v>#REF!</v>
      </c>
      <c r="R12" s="13" t="e">
        <f>N12-#REF!</f>
        <v>#REF!</v>
      </c>
      <c r="S12" s="11" t="e">
        <f>O12-#REF!</f>
        <v>#REF!</v>
      </c>
      <c r="T12" s="14" t="e">
        <f>R12/#REF!</f>
        <v>#REF!</v>
      </c>
    </row>
    <row r="13" spans="1:20" s="2" customFormat="1" ht="20.100000000000001" customHeight="1" x14ac:dyDescent="0.3">
      <c r="A13" s="110"/>
      <c r="B13" s="112"/>
      <c r="C13" s="70" t="s">
        <v>13</v>
      </c>
      <c r="D13" s="71" t="s">
        <v>10</v>
      </c>
      <c r="E13" s="72"/>
      <c r="F13" s="73">
        <v>445000</v>
      </c>
      <c r="G13" s="73">
        <v>2734000</v>
      </c>
      <c r="H13" s="74">
        <f t="shared" si="1"/>
        <v>3179000</v>
      </c>
      <c r="I13" s="67" t="e">
        <f>#REF!-H13</f>
        <v>#REF!</v>
      </c>
      <c r="J13" s="75" t="e">
        <f>(#REF!-H13)/H13*100</f>
        <v>#REF!</v>
      </c>
      <c r="K13" s="89" t="e">
        <f t="shared" si="0"/>
        <v>#REF!</v>
      </c>
      <c r="L13" s="155">
        <v>0</v>
      </c>
      <c r="M13" s="156">
        <v>445000</v>
      </c>
      <c r="N13" s="156">
        <v>2819000</v>
      </c>
      <c r="O13" s="157">
        <v>3264000</v>
      </c>
      <c r="P13" s="69" t="e">
        <f>L13-#REF!</f>
        <v>#REF!</v>
      </c>
      <c r="Q13" s="69" t="e">
        <f>#REF!-M13</f>
        <v>#REF!</v>
      </c>
      <c r="R13" s="13" t="e">
        <f>N13-#REF!</f>
        <v>#REF!</v>
      </c>
      <c r="S13" s="11" t="e">
        <f>O13-#REF!</f>
        <v>#REF!</v>
      </c>
      <c r="T13" s="14" t="e">
        <f>R13/#REF!</f>
        <v>#REF!</v>
      </c>
    </row>
    <row r="14" spans="1:20" s="2" customFormat="1" ht="20.100000000000001" customHeight="1" x14ac:dyDescent="0.3">
      <c r="A14" s="110"/>
      <c r="B14" s="112" t="s">
        <v>14</v>
      </c>
      <c r="C14" s="70" t="s">
        <v>15</v>
      </c>
      <c r="D14" s="71">
        <v>1</v>
      </c>
      <c r="E14" s="72">
        <v>183000</v>
      </c>
      <c r="F14" s="73">
        <v>533000</v>
      </c>
      <c r="G14" s="73">
        <v>3427000</v>
      </c>
      <c r="H14" s="74">
        <f t="shared" si="1"/>
        <v>4143000</v>
      </c>
      <c r="I14" s="67" t="e">
        <f>#REF!-H14</f>
        <v>#REF!</v>
      </c>
      <c r="J14" s="75" t="e">
        <f>(#REF!-H14)/H14*100</f>
        <v>#REF!</v>
      </c>
      <c r="K14" s="89" t="e">
        <f t="shared" si="0"/>
        <v>#REF!</v>
      </c>
      <c r="L14" s="155">
        <v>183000</v>
      </c>
      <c r="M14" s="156">
        <v>533000</v>
      </c>
      <c r="N14" s="156">
        <v>3534000</v>
      </c>
      <c r="O14" s="157">
        <v>4250000</v>
      </c>
      <c r="P14" s="69" t="e">
        <f>L14-#REF!</f>
        <v>#REF!</v>
      </c>
      <c r="Q14" s="69" t="e">
        <f>#REF!-M14</f>
        <v>#REF!</v>
      </c>
      <c r="R14" s="13" t="e">
        <f>N14-#REF!</f>
        <v>#REF!</v>
      </c>
      <c r="S14" s="11" t="e">
        <f>O14-#REF!</f>
        <v>#REF!</v>
      </c>
      <c r="T14" s="14" t="e">
        <f>R14/#REF!</f>
        <v>#REF!</v>
      </c>
    </row>
    <row r="15" spans="1:20" s="2" customFormat="1" ht="20.100000000000001" customHeight="1" x14ac:dyDescent="0.3">
      <c r="A15" s="110"/>
      <c r="B15" s="112"/>
      <c r="C15" s="70" t="s">
        <v>15</v>
      </c>
      <c r="D15" s="71" t="s">
        <v>10</v>
      </c>
      <c r="E15" s="72"/>
      <c r="F15" s="73">
        <v>533000</v>
      </c>
      <c r="G15" s="73">
        <v>3427000</v>
      </c>
      <c r="H15" s="74">
        <f t="shared" si="1"/>
        <v>3960000</v>
      </c>
      <c r="I15" s="67" t="e">
        <f>#REF!-H15</f>
        <v>#REF!</v>
      </c>
      <c r="J15" s="75" t="e">
        <f>(#REF!-H15)/H15*100</f>
        <v>#REF!</v>
      </c>
      <c r="K15" s="89" t="e">
        <f t="shared" si="0"/>
        <v>#REF!</v>
      </c>
      <c r="L15" s="155">
        <v>0</v>
      </c>
      <c r="M15" s="156">
        <v>533000</v>
      </c>
      <c r="N15" s="156">
        <v>3534000</v>
      </c>
      <c r="O15" s="157">
        <v>4067000</v>
      </c>
      <c r="P15" s="69" t="e">
        <f>L15-#REF!</f>
        <v>#REF!</v>
      </c>
      <c r="Q15" s="69" t="e">
        <f>#REF!-M15</f>
        <v>#REF!</v>
      </c>
      <c r="R15" s="13" t="e">
        <f>N15-#REF!</f>
        <v>#REF!</v>
      </c>
      <c r="S15" s="11" t="e">
        <f>O15-#REF!</f>
        <v>#REF!</v>
      </c>
      <c r="T15" s="14" t="e">
        <f>R15/#REF!</f>
        <v>#REF!</v>
      </c>
    </row>
    <row r="16" spans="1:20" s="2" customFormat="1" ht="20.100000000000001" customHeight="1" x14ac:dyDescent="0.3">
      <c r="A16" s="110"/>
      <c r="B16" s="112" t="s">
        <v>16</v>
      </c>
      <c r="C16" s="70" t="s">
        <v>16</v>
      </c>
      <c r="D16" s="71">
        <v>1</v>
      </c>
      <c r="E16" s="72">
        <v>183000</v>
      </c>
      <c r="F16" s="73">
        <v>418000</v>
      </c>
      <c r="G16" s="73">
        <v>2264000</v>
      </c>
      <c r="H16" s="74">
        <f t="shared" si="1"/>
        <v>2865000</v>
      </c>
      <c r="I16" s="67" t="e">
        <f>#REF!-H16</f>
        <v>#REF!</v>
      </c>
      <c r="J16" s="75" t="e">
        <f>(#REF!-H16)/H16*100</f>
        <v>#REF!</v>
      </c>
      <c r="K16" s="89" t="e">
        <f t="shared" si="0"/>
        <v>#REF!</v>
      </c>
      <c r="L16" s="155">
        <v>183000</v>
      </c>
      <c r="M16" s="156">
        <v>418000</v>
      </c>
      <c r="N16" s="156">
        <v>2335000</v>
      </c>
      <c r="O16" s="157">
        <v>2936000</v>
      </c>
      <c r="P16" s="69" t="e">
        <f>L16-#REF!</f>
        <v>#REF!</v>
      </c>
      <c r="Q16" s="69" t="e">
        <f>#REF!-M16</f>
        <v>#REF!</v>
      </c>
      <c r="R16" s="13" t="e">
        <f>N16-#REF!</f>
        <v>#REF!</v>
      </c>
      <c r="S16" s="11" t="e">
        <f>O16-#REF!</f>
        <v>#REF!</v>
      </c>
      <c r="T16" s="14" t="e">
        <f>R16/#REF!</f>
        <v>#REF!</v>
      </c>
    </row>
    <row r="17" spans="1:20" s="2" customFormat="1" ht="20.100000000000001" customHeight="1" x14ac:dyDescent="0.3">
      <c r="A17" s="110"/>
      <c r="B17" s="112"/>
      <c r="C17" s="70" t="s">
        <v>16</v>
      </c>
      <c r="D17" s="71" t="s">
        <v>10</v>
      </c>
      <c r="E17" s="72"/>
      <c r="F17" s="73">
        <v>418000</v>
      </c>
      <c r="G17" s="73">
        <v>2264000</v>
      </c>
      <c r="H17" s="74">
        <f t="shared" si="1"/>
        <v>2682000</v>
      </c>
      <c r="I17" s="67" t="e">
        <f>#REF!-H17</f>
        <v>#REF!</v>
      </c>
      <c r="J17" s="75" t="e">
        <f>(#REF!-H17)/H17*100</f>
        <v>#REF!</v>
      </c>
      <c r="K17" s="89" t="e">
        <f t="shared" si="0"/>
        <v>#REF!</v>
      </c>
      <c r="L17" s="155">
        <v>0</v>
      </c>
      <c r="M17" s="156">
        <v>418000</v>
      </c>
      <c r="N17" s="156">
        <v>2335000</v>
      </c>
      <c r="O17" s="157">
        <v>2753000</v>
      </c>
      <c r="P17" s="69" t="e">
        <f>L17-#REF!</f>
        <v>#REF!</v>
      </c>
      <c r="Q17" s="69" t="e">
        <f>#REF!-M17</f>
        <v>#REF!</v>
      </c>
      <c r="R17" s="13" t="e">
        <f>N17-#REF!</f>
        <v>#REF!</v>
      </c>
      <c r="S17" s="11" t="e">
        <f>O17-#REF!</f>
        <v>#REF!</v>
      </c>
      <c r="T17" s="14" t="e">
        <f>R17/#REF!</f>
        <v>#REF!</v>
      </c>
    </row>
    <row r="18" spans="1:20" s="2" customFormat="1" ht="20.100000000000001" customHeight="1" x14ac:dyDescent="0.3">
      <c r="A18" s="110"/>
      <c r="B18" s="114" t="s">
        <v>117</v>
      </c>
      <c r="C18" s="70" t="s">
        <v>17</v>
      </c>
      <c r="D18" s="71">
        <v>1</v>
      </c>
      <c r="E18" s="72">
        <v>183000</v>
      </c>
      <c r="F18" s="73">
        <v>407000</v>
      </c>
      <c r="G18" s="73">
        <v>1683000</v>
      </c>
      <c r="H18" s="74">
        <f t="shared" si="1"/>
        <v>2273000</v>
      </c>
      <c r="I18" s="67" t="e">
        <f>#REF!-H18</f>
        <v>#REF!</v>
      </c>
      <c r="J18" s="75" t="e">
        <f>(#REF!-H18)/H18*100</f>
        <v>#REF!</v>
      </c>
      <c r="K18" s="89" t="e">
        <f t="shared" si="0"/>
        <v>#REF!</v>
      </c>
      <c r="L18" s="155">
        <v>183000</v>
      </c>
      <c r="M18" s="156">
        <v>407000</v>
      </c>
      <c r="N18" s="156">
        <v>1736000</v>
      </c>
      <c r="O18" s="157">
        <v>2326000</v>
      </c>
      <c r="P18" s="69" t="e">
        <f>L18-#REF!</f>
        <v>#REF!</v>
      </c>
      <c r="Q18" s="69" t="e">
        <f>#REF!-M18</f>
        <v>#REF!</v>
      </c>
      <c r="R18" s="13" t="e">
        <f>N18-#REF!</f>
        <v>#REF!</v>
      </c>
      <c r="S18" s="11" t="e">
        <f>O18-#REF!</f>
        <v>#REF!</v>
      </c>
      <c r="T18" s="14" t="e">
        <f>R18/#REF!</f>
        <v>#REF!</v>
      </c>
    </row>
    <row r="19" spans="1:20" s="2" customFormat="1" ht="20.100000000000001" customHeight="1" x14ac:dyDescent="0.3">
      <c r="A19" s="110"/>
      <c r="B19" s="114"/>
      <c r="C19" s="70" t="s">
        <v>17</v>
      </c>
      <c r="D19" s="71" t="s">
        <v>10</v>
      </c>
      <c r="E19" s="72"/>
      <c r="F19" s="73">
        <v>407000</v>
      </c>
      <c r="G19" s="73">
        <v>1683000</v>
      </c>
      <c r="H19" s="74">
        <f t="shared" si="1"/>
        <v>2090000</v>
      </c>
      <c r="I19" s="67" t="e">
        <f>#REF!-H19</f>
        <v>#REF!</v>
      </c>
      <c r="J19" s="75" t="e">
        <f>(#REF!-H19)/H19*100</f>
        <v>#REF!</v>
      </c>
      <c r="K19" s="89" t="e">
        <f t="shared" si="0"/>
        <v>#REF!</v>
      </c>
      <c r="L19" s="155">
        <v>0</v>
      </c>
      <c r="M19" s="156">
        <v>407000</v>
      </c>
      <c r="N19" s="156">
        <v>1736000</v>
      </c>
      <c r="O19" s="157">
        <v>2143000</v>
      </c>
      <c r="P19" s="69" t="e">
        <f>L19-#REF!</f>
        <v>#REF!</v>
      </c>
      <c r="Q19" s="69" t="e">
        <f>#REF!-M19</f>
        <v>#REF!</v>
      </c>
      <c r="R19" s="13" t="e">
        <f>N19-#REF!</f>
        <v>#REF!</v>
      </c>
      <c r="S19" s="11" t="e">
        <f>O19-#REF!</f>
        <v>#REF!</v>
      </c>
      <c r="T19" s="14" t="e">
        <f>R19/#REF!</f>
        <v>#REF!</v>
      </c>
    </row>
    <row r="20" spans="1:20" s="2" customFormat="1" ht="20.100000000000001" customHeight="1" x14ac:dyDescent="0.3">
      <c r="A20" s="110" t="s">
        <v>18</v>
      </c>
      <c r="B20" s="112" t="s">
        <v>9</v>
      </c>
      <c r="C20" s="70" t="s">
        <v>9</v>
      </c>
      <c r="D20" s="71">
        <v>1</v>
      </c>
      <c r="E20" s="72">
        <v>183000</v>
      </c>
      <c r="F20" s="73">
        <v>363000</v>
      </c>
      <c r="G20" s="73">
        <v>2250000</v>
      </c>
      <c r="H20" s="74">
        <f t="shared" si="1"/>
        <v>2796000</v>
      </c>
      <c r="I20" s="67" t="e">
        <f>#REF!-H20</f>
        <v>#REF!</v>
      </c>
      <c r="J20" s="75" t="e">
        <f>(#REF!-H20)/H20*100</f>
        <v>#REF!</v>
      </c>
      <c r="K20" s="90"/>
      <c r="L20" s="155">
        <v>183000</v>
      </c>
      <c r="M20" s="156">
        <v>363000</v>
      </c>
      <c r="N20" s="156">
        <v>2283000</v>
      </c>
      <c r="O20" s="157">
        <v>2829000</v>
      </c>
      <c r="P20" s="69" t="e">
        <f>L20-#REF!</f>
        <v>#REF!</v>
      </c>
      <c r="Q20" s="69" t="e">
        <f>#REF!-M20</f>
        <v>#REF!</v>
      </c>
      <c r="R20" s="13" t="e">
        <f>N20-#REF!</f>
        <v>#REF!</v>
      </c>
      <c r="S20" s="11" t="e">
        <f>O20-#REF!</f>
        <v>#REF!</v>
      </c>
      <c r="T20" s="14" t="e">
        <f>R20/#REF!</f>
        <v>#REF!</v>
      </c>
    </row>
    <row r="21" spans="1:20" s="2" customFormat="1" ht="20.100000000000001" customHeight="1" x14ac:dyDescent="0.3">
      <c r="A21" s="110"/>
      <c r="B21" s="112"/>
      <c r="C21" s="70" t="s">
        <v>9</v>
      </c>
      <c r="D21" s="71" t="s">
        <v>10</v>
      </c>
      <c r="E21" s="72"/>
      <c r="F21" s="73">
        <v>363000</v>
      </c>
      <c r="G21" s="73">
        <v>2250000</v>
      </c>
      <c r="H21" s="74">
        <f t="shared" si="1"/>
        <v>2613000</v>
      </c>
      <c r="I21" s="67" t="e">
        <f>#REF!-H21</f>
        <v>#REF!</v>
      </c>
      <c r="J21" s="75" t="e">
        <f>(#REF!-H21)/H21*100</f>
        <v>#REF!</v>
      </c>
      <c r="K21" s="90"/>
      <c r="L21" s="155">
        <v>0</v>
      </c>
      <c r="M21" s="156">
        <v>363000</v>
      </c>
      <c r="N21" s="156">
        <v>2283000</v>
      </c>
      <c r="O21" s="157">
        <v>2646000</v>
      </c>
      <c r="P21" s="69" t="e">
        <f>L21-#REF!</f>
        <v>#REF!</v>
      </c>
      <c r="Q21" s="69" t="e">
        <f>#REF!-M21</f>
        <v>#REF!</v>
      </c>
      <c r="R21" s="13" t="e">
        <f>N21-#REF!</f>
        <v>#REF!</v>
      </c>
      <c r="S21" s="11" t="e">
        <f>O21-#REF!</f>
        <v>#REF!</v>
      </c>
      <c r="T21" s="14" t="e">
        <f>R21/#REF!</f>
        <v>#REF!</v>
      </c>
    </row>
    <row r="22" spans="1:20" s="2" customFormat="1" ht="20.100000000000001" customHeight="1" x14ac:dyDescent="0.3">
      <c r="A22" s="110"/>
      <c r="B22" s="112" t="s">
        <v>19</v>
      </c>
      <c r="C22" s="70" t="s">
        <v>19</v>
      </c>
      <c r="D22" s="71">
        <v>1</v>
      </c>
      <c r="E22" s="72">
        <v>183000</v>
      </c>
      <c r="F22" s="73">
        <v>339000</v>
      </c>
      <c r="G22" s="73">
        <v>2106000</v>
      </c>
      <c r="H22" s="74">
        <f t="shared" si="1"/>
        <v>2628000</v>
      </c>
      <c r="I22" s="67" t="e">
        <f>#REF!-H22</f>
        <v>#REF!</v>
      </c>
      <c r="J22" s="76" t="e">
        <f>(#REF!-H22)/H22*100</f>
        <v>#REF!</v>
      </c>
      <c r="K22" s="90"/>
      <c r="L22" s="155">
        <v>183000</v>
      </c>
      <c r="M22" s="156">
        <v>339000</v>
      </c>
      <c r="N22" s="156">
        <v>2137000</v>
      </c>
      <c r="O22" s="157">
        <v>2659000</v>
      </c>
      <c r="P22" s="69" t="e">
        <f>L22-#REF!</f>
        <v>#REF!</v>
      </c>
      <c r="Q22" s="69" t="e">
        <f>#REF!-M22</f>
        <v>#REF!</v>
      </c>
      <c r="R22" s="13" t="e">
        <f>N22-#REF!</f>
        <v>#REF!</v>
      </c>
      <c r="S22" s="11" t="e">
        <f>O22-#REF!</f>
        <v>#REF!</v>
      </c>
      <c r="T22" s="14" t="e">
        <f>R22/#REF!</f>
        <v>#REF!</v>
      </c>
    </row>
    <row r="23" spans="1:20" s="2" customFormat="1" ht="20.100000000000001" customHeight="1" x14ac:dyDescent="0.3">
      <c r="A23" s="110"/>
      <c r="B23" s="112"/>
      <c r="C23" s="70" t="s">
        <v>19</v>
      </c>
      <c r="D23" s="71" t="s">
        <v>10</v>
      </c>
      <c r="E23" s="72"/>
      <c r="F23" s="73">
        <v>339000</v>
      </c>
      <c r="G23" s="73">
        <v>2106000</v>
      </c>
      <c r="H23" s="74">
        <f t="shared" si="1"/>
        <v>2445000</v>
      </c>
      <c r="I23" s="67" t="e">
        <f>#REF!-H23</f>
        <v>#REF!</v>
      </c>
      <c r="J23" s="76" t="e">
        <f>(#REF!-H23)/H23*100</f>
        <v>#REF!</v>
      </c>
      <c r="K23" s="90"/>
      <c r="L23" s="155">
        <v>0</v>
      </c>
      <c r="M23" s="156">
        <v>339000</v>
      </c>
      <c r="N23" s="156">
        <v>2137000</v>
      </c>
      <c r="O23" s="157">
        <v>2476000</v>
      </c>
      <c r="P23" s="69" t="e">
        <f>L23-#REF!</f>
        <v>#REF!</v>
      </c>
      <c r="Q23" s="69" t="e">
        <f>#REF!-M23</f>
        <v>#REF!</v>
      </c>
      <c r="R23" s="13" t="e">
        <f>N23-#REF!</f>
        <v>#REF!</v>
      </c>
      <c r="S23" s="11" t="e">
        <f>O23-#REF!</f>
        <v>#REF!</v>
      </c>
      <c r="T23" s="14" t="e">
        <f>R23/#REF!</f>
        <v>#REF!</v>
      </c>
    </row>
    <row r="24" spans="1:20" s="2" customFormat="1" ht="20.100000000000001" customHeight="1" x14ac:dyDescent="0.3">
      <c r="A24" s="110" t="s">
        <v>20</v>
      </c>
      <c r="B24" s="112" t="s">
        <v>17</v>
      </c>
      <c r="C24" s="70" t="s">
        <v>17</v>
      </c>
      <c r="D24" s="71">
        <v>1</v>
      </c>
      <c r="E24" s="72">
        <v>183000</v>
      </c>
      <c r="F24" s="73">
        <v>332000</v>
      </c>
      <c r="G24" s="73">
        <v>2067000</v>
      </c>
      <c r="H24" s="74">
        <f t="shared" si="1"/>
        <v>2582000</v>
      </c>
      <c r="I24" s="67" t="e">
        <f>#REF!-H24</f>
        <v>#REF!</v>
      </c>
      <c r="J24" s="76" t="e">
        <f>(#REF!-H24)/H24*100</f>
        <v>#REF!</v>
      </c>
      <c r="K24" s="90"/>
      <c r="L24" s="155">
        <v>183000</v>
      </c>
      <c r="M24" s="156">
        <v>332000</v>
      </c>
      <c r="N24" s="156">
        <v>2098000</v>
      </c>
      <c r="O24" s="157">
        <v>2613000</v>
      </c>
      <c r="P24" s="69" t="e">
        <f>L24-#REF!</f>
        <v>#REF!</v>
      </c>
      <c r="Q24" s="69" t="e">
        <f>#REF!-M24</f>
        <v>#REF!</v>
      </c>
      <c r="R24" s="13" t="e">
        <f>N24-#REF!</f>
        <v>#REF!</v>
      </c>
      <c r="S24" s="11" t="e">
        <f>O24-#REF!</f>
        <v>#REF!</v>
      </c>
      <c r="T24" s="14" t="e">
        <f>R24/#REF!</f>
        <v>#REF!</v>
      </c>
    </row>
    <row r="25" spans="1:20" s="2" customFormat="1" ht="20.100000000000001" customHeight="1" x14ac:dyDescent="0.3">
      <c r="A25" s="110"/>
      <c r="B25" s="112"/>
      <c r="C25" s="70" t="s">
        <v>17</v>
      </c>
      <c r="D25" s="71" t="s">
        <v>10</v>
      </c>
      <c r="E25" s="72"/>
      <c r="F25" s="73">
        <v>332000</v>
      </c>
      <c r="G25" s="73">
        <v>2067000</v>
      </c>
      <c r="H25" s="74">
        <f t="shared" si="1"/>
        <v>2399000</v>
      </c>
      <c r="I25" s="67" t="e">
        <f>#REF!-H25</f>
        <v>#REF!</v>
      </c>
      <c r="J25" s="76" t="e">
        <f>(#REF!-H25)/H25*100</f>
        <v>#REF!</v>
      </c>
      <c r="K25" s="90"/>
      <c r="L25" s="155">
        <v>0</v>
      </c>
      <c r="M25" s="156">
        <v>332000</v>
      </c>
      <c r="N25" s="156">
        <v>2098000</v>
      </c>
      <c r="O25" s="157">
        <v>2430000</v>
      </c>
      <c r="P25" s="69" t="e">
        <f>L25-#REF!</f>
        <v>#REF!</v>
      </c>
      <c r="Q25" s="69" t="e">
        <f>#REF!-M25</f>
        <v>#REF!</v>
      </c>
      <c r="R25" s="13" t="e">
        <f>N25-#REF!</f>
        <v>#REF!</v>
      </c>
      <c r="S25" s="11" t="e">
        <f>O25-#REF!</f>
        <v>#REF!</v>
      </c>
      <c r="T25" s="14" t="e">
        <f>R25/#REF!</f>
        <v>#REF!</v>
      </c>
    </row>
    <row r="26" spans="1:20" s="2" customFormat="1" ht="20.100000000000001" customHeight="1" x14ac:dyDescent="0.3">
      <c r="A26" s="110" t="s">
        <v>21</v>
      </c>
      <c r="B26" s="112" t="s">
        <v>22</v>
      </c>
      <c r="C26" s="70" t="s">
        <v>23</v>
      </c>
      <c r="D26" s="71">
        <v>1</v>
      </c>
      <c r="E26" s="72">
        <v>183000</v>
      </c>
      <c r="F26" s="73">
        <v>301000</v>
      </c>
      <c r="G26" s="73">
        <v>1976000</v>
      </c>
      <c r="H26" s="74">
        <f t="shared" si="1"/>
        <v>2460000</v>
      </c>
      <c r="I26" s="67" t="e">
        <f>#REF!-H26</f>
        <v>#REF!</v>
      </c>
      <c r="J26" s="76" t="e">
        <f>(#REF!-H26)/H26*100</f>
        <v>#REF!</v>
      </c>
      <c r="K26" s="90"/>
      <c r="L26" s="155">
        <v>183000</v>
      </c>
      <c r="M26" s="156">
        <v>301000</v>
      </c>
      <c r="N26" s="156">
        <v>2005000</v>
      </c>
      <c r="O26" s="157">
        <v>2489000</v>
      </c>
      <c r="P26" s="69" t="e">
        <f>L26-#REF!</f>
        <v>#REF!</v>
      </c>
      <c r="Q26" s="69" t="e">
        <f>#REF!-M26</f>
        <v>#REF!</v>
      </c>
      <c r="R26" s="13" t="e">
        <f>N26-#REF!</f>
        <v>#REF!</v>
      </c>
      <c r="S26" s="11" t="e">
        <f>O26-#REF!</f>
        <v>#REF!</v>
      </c>
      <c r="T26" s="14" t="e">
        <f>R26/#REF!</f>
        <v>#REF!</v>
      </c>
    </row>
    <row r="27" spans="1:20" s="2" customFormat="1" ht="20.100000000000001" customHeight="1" x14ac:dyDescent="0.3">
      <c r="A27" s="110"/>
      <c r="B27" s="112"/>
      <c r="C27" s="70" t="s">
        <v>23</v>
      </c>
      <c r="D27" s="71" t="s">
        <v>10</v>
      </c>
      <c r="E27" s="72"/>
      <c r="F27" s="73">
        <v>301000</v>
      </c>
      <c r="G27" s="73">
        <v>1976000</v>
      </c>
      <c r="H27" s="74">
        <f t="shared" si="1"/>
        <v>2277000</v>
      </c>
      <c r="I27" s="67" t="e">
        <f>#REF!-H27</f>
        <v>#REF!</v>
      </c>
      <c r="J27" s="76" t="e">
        <f>(#REF!-H27)/H27*100</f>
        <v>#REF!</v>
      </c>
      <c r="K27" s="90"/>
      <c r="L27" s="155">
        <v>0</v>
      </c>
      <c r="M27" s="156">
        <v>301000</v>
      </c>
      <c r="N27" s="156">
        <v>2005000</v>
      </c>
      <c r="O27" s="157">
        <v>2306000</v>
      </c>
      <c r="P27" s="69" t="e">
        <f>L27-#REF!</f>
        <v>#REF!</v>
      </c>
      <c r="Q27" s="69" t="e">
        <f>#REF!-M27</f>
        <v>#REF!</v>
      </c>
      <c r="R27" s="13" t="e">
        <f>N27-#REF!</f>
        <v>#REF!</v>
      </c>
      <c r="S27" s="11" t="e">
        <f>O27-#REF!</f>
        <v>#REF!</v>
      </c>
      <c r="T27" s="14" t="e">
        <f>R27/#REF!</f>
        <v>#REF!</v>
      </c>
    </row>
    <row r="28" spans="1:20" s="2" customFormat="1" ht="20.100000000000001" customHeight="1" x14ac:dyDescent="0.3">
      <c r="A28" s="110"/>
      <c r="B28" s="112" t="s">
        <v>24</v>
      </c>
      <c r="C28" s="70" t="s">
        <v>16</v>
      </c>
      <c r="D28" s="71">
        <v>1</v>
      </c>
      <c r="E28" s="72">
        <v>183000</v>
      </c>
      <c r="F28" s="73">
        <v>283000</v>
      </c>
      <c r="G28" s="73">
        <v>1965000</v>
      </c>
      <c r="H28" s="74">
        <f t="shared" si="1"/>
        <v>2431000</v>
      </c>
      <c r="I28" s="67" t="e">
        <f>#REF!-H28</f>
        <v>#REF!</v>
      </c>
      <c r="J28" s="76" t="e">
        <f>(#REF!-H28)/H28*100</f>
        <v>#REF!</v>
      </c>
      <c r="K28" s="90"/>
      <c r="L28" s="155">
        <v>183000</v>
      </c>
      <c r="M28" s="156">
        <v>283000</v>
      </c>
      <c r="N28" s="156">
        <v>1994000</v>
      </c>
      <c r="O28" s="157">
        <v>2460000</v>
      </c>
      <c r="P28" s="69" t="e">
        <f>L28-#REF!</f>
        <v>#REF!</v>
      </c>
      <c r="Q28" s="69" t="e">
        <f>#REF!-M28</f>
        <v>#REF!</v>
      </c>
      <c r="R28" s="13" t="e">
        <f>N28-#REF!</f>
        <v>#REF!</v>
      </c>
      <c r="S28" s="11" t="e">
        <f>O28-#REF!</f>
        <v>#REF!</v>
      </c>
      <c r="T28" s="14" t="e">
        <f>R28/#REF!</f>
        <v>#REF!</v>
      </c>
    </row>
    <row r="29" spans="1:20" s="2" customFormat="1" ht="20.100000000000001" customHeight="1" x14ac:dyDescent="0.3">
      <c r="A29" s="110"/>
      <c r="B29" s="112"/>
      <c r="C29" s="70" t="s">
        <v>16</v>
      </c>
      <c r="D29" s="71" t="s">
        <v>10</v>
      </c>
      <c r="E29" s="72"/>
      <c r="F29" s="73">
        <v>283000</v>
      </c>
      <c r="G29" s="73">
        <v>1965000</v>
      </c>
      <c r="H29" s="74">
        <f t="shared" si="1"/>
        <v>2248000</v>
      </c>
      <c r="I29" s="67" t="e">
        <f>#REF!-H29</f>
        <v>#REF!</v>
      </c>
      <c r="J29" s="76" t="e">
        <f>(#REF!-H29)/H29*100</f>
        <v>#REF!</v>
      </c>
      <c r="K29" s="90"/>
      <c r="L29" s="155">
        <v>0</v>
      </c>
      <c r="M29" s="156">
        <v>283000</v>
      </c>
      <c r="N29" s="156">
        <v>1994000</v>
      </c>
      <c r="O29" s="157">
        <v>2277000</v>
      </c>
      <c r="P29" s="69" t="e">
        <f>L29-#REF!</f>
        <v>#REF!</v>
      </c>
      <c r="Q29" s="69" t="e">
        <f>#REF!-M29</f>
        <v>#REF!</v>
      </c>
      <c r="R29" s="13" t="e">
        <f>N29-#REF!</f>
        <v>#REF!</v>
      </c>
      <c r="S29" s="11" t="e">
        <f>O29-#REF!</f>
        <v>#REF!</v>
      </c>
      <c r="T29" s="14" t="e">
        <f>R29/#REF!</f>
        <v>#REF!</v>
      </c>
    </row>
    <row r="30" spans="1:20" s="2" customFormat="1" ht="20.100000000000001" customHeight="1" x14ac:dyDescent="0.3">
      <c r="A30" s="110"/>
      <c r="B30" s="112" t="s">
        <v>17</v>
      </c>
      <c r="C30" s="70" t="s">
        <v>17</v>
      </c>
      <c r="D30" s="71">
        <v>1</v>
      </c>
      <c r="E30" s="72">
        <v>183000</v>
      </c>
      <c r="F30" s="73">
        <v>276000</v>
      </c>
      <c r="G30" s="73">
        <v>1583000</v>
      </c>
      <c r="H30" s="74">
        <f t="shared" si="1"/>
        <v>2042000</v>
      </c>
      <c r="I30" s="67" t="e">
        <f>#REF!-H30</f>
        <v>#REF!</v>
      </c>
      <c r="J30" s="76" t="e">
        <f>(#REF!-H30)/H30*100</f>
        <v>#REF!</v>
      </c>
      <c r="K30" s="90"/>
      <c r="L30" s="155">
        <v>183000</v>
      </c>
      <c r="M30" s="156">
        <v>276000</v>
      </c>
      <c r="N30" s="156">
        <v>1606000</v>
      </c>
      <c r="O30" s="157">
        <v>2065000</v>
      </c>
      <c r="P30" s="69" t="e">
        <f>L30-#REF!</f>
        <v>#REF!</v>
      </c>
      <c r="Q30" s="69" t="e">
        <f>#REF!-M30</f>
        <v>#REF!</v>
      </c>
      <c r="R30" s="13" t="e">
        <f>N30-#REF!</f>
        <v>#REF!</v>
      </c>
      <c r="S30" s="11" t="e">
        <f>O30-#REF!</f>
        <v>#REF!</v>
      </c>
      <c r="T30" s="14" t="e">
        <f>R30/#REF!</f>
        <v>#REF!</v>
      </c>
    </row>
    <row r="31" spans="1:20" s="2" customFormat="1" ht="20.100000000000001" customHeight="1" x14ac:dyDescent="0.3">
      <c r="A31" s="110"/>
      <c r="B31" s="112"/>
      <c r="C31" s="70" t="s">
        <v>17</v>
      </c>
      <c r="D31" s="71" t="s">
        <v>10</v>
      </c>
      <c r="E31" s="72"/>
      <c r="F31" s="73">
        <v>276000</v>
      </c>
      <c r="G31" s="73">
        <v>1583000</v>
      </c>
      <c r="H31" s="74">
        <f t="shared" si="1"/>
        <v>1859000</v>
      </c>
      <c r="I31" s="67" t="e">
        <f>#REF!-H31</f>
        <v>#REF!</v>
      </c>
      <c r="J31" s="76" t="e">
        <f>(#REF!-H31)/H31*100</f>
        <v>#REF!</v>
      </c>
      <c r="K31" s="90"/>
      <c r="L31" s="155">
        <v>0</v>
      </c>
      <c r="M31" s="156">
        <v>276000</v>
      </c>
      <c r="N31" s="156">
        <v>1606000</v>
      </c>
      <c r="O31" s="157">
        <v>1882000</v>
      </c>
      <c r="P31" s="69" t="e">
        <f>L31-#REF!</f>
        <v>#REF!</v>
      </c>
      <c r="Q31" s="69" t="e">
        <f>#REF!-M31</f>
        <v>#REF!</v>
      </c>
      <c r="R31" s="13" t="e">
        <f>N31-#REF!</f>
        <v>#REF!</v>
      </c>
      <c r="S31" s="11" t="e">
        <f>O31-#REF!</f>
        <v>#REF!</v>
      </c>
      <c r="T31" s="14" t="e">
        <f>R31/#REF!</f>
        <v>#REF!</v>
      </c>
    </row>
    <row r="32" spans="1:20" s="2" customFormat="1" ht="20.100000000000001" customHeight="1" x14ac:dyDescent="0.3">
      <c r="A32" s="110" t="s">
        <v>25</v>
      </c>
      <c r="B32" s="112" t="s">
        <v>17</v>
      </c>
      <c r="C32" s="70" t="s">
        <v>17</v>
      </c>
      <c r="D32" s="71">
        <v>1</v>
      </c>
      <c r="E32" s="72">
        <v>183000</v>
      </c>
      <c r="F32" s="73">
        <v>332000</v>
      </c>
      <c r="G32" s="73">
        <v>2067000</v>
      </c>
      <c r="H32" s="74">
        <f t="shared" si="1"/>
        <v>2582000</v>
      </c>
      <c r="I32" s="67" t="e">
        <f>#REF!-H32</f>
        <v>#REF!</v>
      </c>
      <c r="J32" s="76" t="e">
        <f>(#REF!-H32)/H32*100</f>
        <v>#REF!</v>
      </c>
      <c r="K32" s="90"/>
      <c r="L32" s="155">
        <v>183000</v>
      </c>
      <c r="M32" s="156">
        <v>332000</v>
      </c>
      <c r="N32" s="156">
        <v>2098000</v>
      </c>
      <c r="O32" s="157">
        <v>2613000</v>
      </c>
      <c r="P32" s="69" t="e">
        <f>L32-#REF!</f>
        <v>#REF!</v>
      </c>
      <c r="Q32" s="69" t="e">
        <f>#REF!-M32</f>
        <v>#REF!</v>
      </c>
      <c r="R32" s="13" t="e">
        <f>N32-#REF!</f>
        <v>#REF!</v>
      </c>
      <c r="S32" s="11" t="e">
        <f>O32-#REF!</f>
        <v>#REF!</v>
      </c>
      <c r="T32" s="14" t="e">
        <f>R32/#REF!</f>
        <v>#REF!</v>
      </c>
    </row>
    <row r="33" spans="1:20" s="2" customFormat="1" ht="20.100000000000001" customHeight="1" x14ac:dyDescent="0.3">
      <c r="A33" s="110"/>
      <c r="B33" s="112"/>
      <c r="C33" s="70" t="s">
        <v>17</v>
      </c>
      <c r="D33" s="71" t="s">
        <v>10</v>
      </c>
      <c r="E33" s="72"/>
      <c r="F33" s="73">
        <v>332000</v>
      </c>
      <c r="G33" s="73">
        <v>2067000</v>
      </c>
      <c r="H33" s="74">
        <f t="shared" si="1"/>
        <v>2399000</v>
      </c>
      <c r="I33" s="67" t="e">
        <f>#REF!-H33</f>
        <v>#REF!</v>
      </c>
      <c r="J33" s="76" t="e">
        <f>(#REF!-H33)/H33*100</f>
        <v>#REF!</v>
      </c>
      <c r="K33" s="90"/>
      <c r="L33" s="155">
        <v>0</v>
      </c>
      <c r="M33" s="156">
        <v>332000</v>
      </c>
      <c r="N33" s="156">
        <v>2098000</v>
      </c>
      <c r="O33" s="157">
        <v>2430000</v>
      </c>
      <c r="P33" s="69" t="e">
        <f>L33-#REF!</f>
        <v>#REF!</v>
      </c>
      <c r="Q33" s="69" t="e">
        <f>#REF!-M33</f>
        <v>#REF!</v>
      </c>
      <c r="R33" s="13" t="e">
        <f>N33-#REF!</f>
        <v>#REF!</v>
      </c>
      <c r="S33" s="11" t="e">
        <f>O33-#REF!</f>
        <v>#REF!</v>
      </c>
      <c r="T33" s="14" t="e">
        <f>R33/#REF!</f>
        <v>#REF!</v>
      </c>
    </row>
    <row r="34" spans="1:20" s="2" customFormat="1" ht="20.100000000000001" customHeight="1" x14ac:dyDescent="0.3">
      <c r="A34" s="110"/>
      <c r="B34" s="112" t="s">
        <v>9</v>
      </c>
      <c r="C34" s="70" t="s">
        <v>9</v>
      </c>
      <c r="D34" s="71">
        <v>1</v>
      </c>
      <c r="E34" s="72">
        <v>183000</v>
      </c>
      <c r="F34" s="73">
        <v>363000</v>
      </c>
      <c r="G34" s="73">
        <v>2250000</v>
      </c>
      <c r="H34" s="74">
        <f t="shared" si="1"/>
        <v>2796000</v>
      </c>
      <c r="I34" s="67" t="e">
        <f>#REF!-H34</f>
        <v>#REF!</v>
      </c>
      <c r="J34" s="76" t="e">
        <f>(#REF!-H34)/H34*100</f>
        <v>#REF!</v>
      </c>
      <c r="K34" s="90"/>
      <c r="L34" s="155">
        <v>183000</v>
      </c>
      <c r="M34" s="156">
        <v>363000</v>
      </c>
      <c r="N34" s="156">
        <v>2283000</v>
      </c>
      <c r="O34" s="157">
        <v>2829000</v>
      </c>
      <c r="P34" s="69" t="e">
        <f>L34-#REF!</f>
        <v>#REF!</v>
      </c>
      <c r="Q34" s="69" t="e">
        <f>#REF!-M34</f>
        <v>#REF!</v>
      </c>
      <c r="R34" s="13" t="e">
        <f>N34-#REF!</f>
        <v>#REF!</v>
      </c>
      <c r="S34" s="11" t="e">
        <f>O34-#REF!</f>
        <v>#REF!</v>
      </c>
      <c r="T34" s="14" t="e">
        <f>R34/#REF!</f>
        <v>#REF!</v>
      </c>
    </row>
    <row r="35" spans="1:20" s="2" customFormat="1" ht="20.100000000000001" customHeight="1" x14ac:dyDescent="0.3">
      <c r="A35" s="110"/>
      <c r="B35" s="112"/>
      <c r="C35" s="70" t="s">
        <v>9</v>
      </c>
      <c r="D35" s="71" t="s">
        <v>10</v>
      </c>
      <c r="E35" s="72"/>
      <c r="F35" s="73">
        <v>363000</v>
      </c>
      <c r="G35" s="73">
        <v>2250000</v>
      </c>
      <c r="H35" s="74">
        <f t="shared" si="1"/>
        <v>2613000</v>
      </c>
      <c r="I35" s="67" t="e">
        <f>#REF!-H35</f>
        <v>#REF!</v>
      </c>
      <c r="J35" s="76" t="e">
        <f>(#REF!-H35)/H35*100</f>
        <v>#REF!</v>
      </c>
      <c r="K35" s="90"/>
      <c r="L35" s="155">
        <v>0</v>
      </c>
      <c r="M35" s="156">
        <v>363000</v>
      </c>
      <c r="N35" s="156">
        <v>2283000</v>
      </c>
      <c r="O35" s="157">
        <v>2646000</v>
      </c>
      <c r="P35" s="69" t="e">
        <f>L35-#REF!</f>
        <v>#REF!</v>
      </c>
      <c r="Q35" s="69" t="e">
        <f>#REF!-M35</f>
        <v>#REF!</v>
      </c>
      <c r="R35" s="13" t="e">
        <f>N35-#REF!</f>
        <v>#REF!</v>
      </c>
      <c r="S35" s="11" t="e">
        <f>O35-#REF!</f>
        <v>#REF!</v>
      </c>
      <c r="T35" s="14" t="e">
        <f>R35/#REF!</f>
        <v>#REF!</v>
      </c>
    </row>
    <row r="36" spans="1:20" s="2" customFormat="1" ht="20.100000000000001" customHeight="1" x14ac:dyDescent="0.3">
      <c r="A36" s="110"/>
      <c r="B36" s="112" t="s">
        <v>13</v>
      </c>
      <c r="C36" s="70" t="s">
        <v>13</v>
      </c>
      <c r="D36" s="71">
        <v>1</v>
      </c>
      <c r="E36" s="72">
        <v>183000</v>
      </c>
      <c r="F36" s="73">
        <v>363000</v>
      </c>
      <c r="G36" s="73">
        <v>2250000</v>
      </c>
      <c r="H36" s="74">
        <f t="shared" si="1"/>
        <v>2796000</v>
      </c>
      <c r="I36" s="67" t="e">
        <f>#REF!-H36</f>
        <v>#REF!</v>
      </c>
      <c r="J36" s="76" t="e">
        <f>(#REF!-H36)/H36*100</f>
        <v>#REF!</v>
      </c>
      <c r="K36" s="90"/>
      <c r="L36" s="155">
        <v>183000</v>
      </c>
      <c r="M36" s="156">
        <v>363000</v>
      </c>
      <c r="N36" s="156">
        <v>2283000</v>
      </c>
      <c r="O36" s="157">
        <v>2829000</v>
      </c>
      <c r="P36" s="69" t="e">
        <f>L36-#REF!</f>
        <v>#REF!</v>
      </c>
      <c r="Q36" s="69" t="e">
        <f>#REF!-M36</f>
        <v>#REF!</v>
      </c>
      <c r="R36" s="13" t="e">
        <f>N36-#REF!</f>
        <v>#REF!</v>
      </c>
      <c r="S36" s="11" t="e">
        <f>O36-#REF!</f>
        <v>#REF!</v>
      </c>
      <c r="T36" s="14" t="e">
        <f>R36/#REF!</f>
        <v>#REF!</v>
      </c>
    </row>
    <row r="37" spans="1:20" s="2" customFormat="1" ht="20.100000000000001" customHeight="1" x14ac:dyDescent="0.3">
      <c r="A37" s="110"/>
      <c r="B37" s="112"/>
      <c r="C37" s="70" t="s">
        <v>13</v>
      </c>
      <c r="D37" s="71" t="s">
        <v>10</v>
      </c>
      <c r="E37" s="72"/>
      <c r="F37" s="73">
        <v>363000</v>
      </c>
      <c r="G37" s="73">
        <v>2250000</v>
      </c>
      <c r="H37" s="74">
        <f t="shared" si="1"/>
        <v>2613000</v>
      </c>
      <c r="I37" s="67" t="e">
        <f>#REF!-H37</f>
        <v>#REF!</v>
      </c>
      <c r="J37" s="76" t="e">
        <f>(#REF!-H37)/H37*100</f>
        <v>#REF!</v>
      </c>
      <c r="K37" s="90"/>
      <c r="L37" s="155">
        <v>0</v>
      </c>
      <c r="M37" s="156">
        <v>363000</v>
      </c>
      <c r="N37" s="156">
        <v>2283000</v>
      </c>
      <c r="O37" s="157">
        <v>2646000</v>
      </c>
      <c r="P37" s="69" t="e">
        <f>L37-#REF!</f>
        <v>#REF!</v>
      </c>
      <c r="Q37" s="69" t="e">
        <f>#REF!-M37</f>
        <v>#REF!</v>
      </c>
      <c r="R37" s="13" t="e">
        <f>N37-#REF!</f>
        <v>#REF!</v>
      </c>
      <c r="S37" s="11" t="e">
        <f>O37-#REF!</f>
        <v>#REF!</v>
      </c>
      <c r="T37" s="14" t="e">
        <f>R37/#REF!</f>
        <v>#REF!</v>
      </c>
    </row>
    <row r="38" spans="1:20" s="2" customFormat="1" ht="20.100000000000001" customHeight="1" x14ac:dyDescent="0.3">
      <c r="A38" s="110" t="s">
        <v>26</v>
      </c>
      <c r="B38" s="112" t="s">
        <v>19</v>
      </c>
      <c r="C38" s="70" t="s">
        <v>19</v>
      </c>
      <c r="D38" s="71">
        <v>1</v>
      </c>
      <c r="E38" s="72">
        <v>183000</v>
      </c>
      <c r="F38" s="73">
        <v>339000</v>
      </c>
      <c r="G38" s="73">
        <v>2106000</v>
      </c>
      <c r="H38" s="74">
        <f t="shared" si="1"/>
        <v>2628000</v>
      </c>
      <c r="I38" s="67" t="e">
        <f>#REF!-H38</f>
        <v>#REF!</v>
      </c>
      <c r="J38" s="76" t="e">
        <f>(#REF!-H38)/H38*100</f>
        <v>#REF!</v>
      </c>
      <c r="K38" s="90"/>
      <c r="L38" s="155">
        <v>183000</v>
      </c>
      <c r="M38" s="156">
        <v>339000</v>
      </c>
      <c r="N38" s="156">
        <v>2137000</v>
      </c>
      <c r="O38" s="157">
        <v>2659000</v>
      </c>
      <c r="P38" s="69" t="e">
        <f>L38-#REF!</f>
        <v>#REF!</v>
      </c>
      <c r="Q38" s="69" t="e">
        <f>#REF!-M38</f>
        <v>#REF!</v>
      </c>
      <c r="R38" s="13" t="e">
        <f>N38-#REF!</f>
        <v>#REF!</v>
      </c>
      <c r="S38" s="11" t="e">
        <f>O38-#REF!</f>
        <v>#REF!</v>
      </c>
      <c r="T38" s="14" t="e">
        <f>R38/#REF!</f>
        <v>#REF!</v>
      </c>
    </row>
    <row r="39" spans="1:20" s="2" customFormat="1" ht="20.100000000000001" customHeight="1" x14ac:dyDescent="0.3">
      <c r="A39" s="110"/>
      <c r="B39" s="112"/>
      <c r="C39" s="70" t="s">
        <v>19</v>
      </c>
      <c r="D39" s="71" t="s">
        <v>10</v>
      </c>
      <c r="E39" s="72"/>
      <c r="F39" s="73">
        <v>339000</v>
      </c>
      <c r="G39" s="73">
        <v>2106000</v>
      </c>
      <c r="H39" s="74">
        <f t="shared" si="1"/>
        <v>2445000</v>
      </c>
      <c r="I39" s="67" t="e">
        <f>#REF!-H39</f>
        <v>#REF!</v>
      </c>
      <c r="J39" s="76" t="e">
        <f>(#REF!-H39)/H39*100</f>
        <v>#REF!</v>
      </c>
      <c r="K39" s="90"/>
      <c r="L39" s="155">
        <v>0</v>
      </c>
      <c r="M39" s="156">
        <v>339000</v>
      </c>
      <c r="N39" s="156">
        <v>2137000</v>
      </c>
      <c r="O39" s="157">
        <v>2476000</v>
      </c>
      <c r="P39" s="69" t="e">
        <f>L39-#REF!</f>
        <v>#REF!</v>
      </c>
      <c r="Q39" s="69" t="e">
        <f>#REF!-M39</f>
        <v>#REF!</v>
      </c>
      <c r="R39" s="13" t="e">
        <f>N39-#REF!</f>
        <v>#REF!</v>
      </c>
      <c r="S39" s="11" t="e">
        <f>O39-#REF!</f>
        <v>#REF!</v>
      </c>
      <c r="T39" s="14" t="e">
        <f>R39/#REF!</f>
        <v>#REF!</v>
      </c>
    </row>
    <row r="40" spans="1:20" s="2" customFormat="1" ht="20.100000000000001" customHeight="1" x14ac:dyDescent="0.3">
      <c r="A40" s="110"/>
      <c r="B40" s="112" t="s">
        <v>9</v>
      </c>
      <c r="C40" s="70" t="s">
        <v>9</v>
      </c>
      <c r="D40" s="71">
        <v>1</v>
      </c>
      <c r="E40" s="72">
        <v>183000</v>
      </c>
      <c r="F40" s="73">
        <v>363000</v>
      </c>
      <c r="G40" s="73">
        <v>2250000</v>
      </c>
      <c r="H40" s="74">
        <f t="shared" si="1"/>
        <v>2796000</v>
      </c>
      <c r="I40" s="67" t="e">
        <f>#REF!-H40</f>
        <v>#REF!</v>
      </c>
      <c r="J40" s="76" t="e">
        <f>(#REF!-H40)/H40*100</f>
        <v>#REF!</v>
      </c>
      <c r="K40" s="90"/>
      <c r="L40" s="155">
        <v>183000</v>
      </c>
      <c r="M40" s="156">
        <v>363000</v>
      </c>
      <c r="N40" s="156">
        <v>2283000</v>
      </c>
      <c r="O40" s="157">
        <v>2829000</v>
      </c>
      <c r="P40" s="69" t="e">
        <f>L40-#REF!</f>
        <v>#REF!</v>
      </c>
      <c r="Q40" s="69" t="e">
        <f>#REF!-M40</f>
        <v>#REF!</v>
      </c>
      <c r="R40" s="10" t="e">
        <f>N40-#REF!</f>
        <v>#REF!</v>
      </c>
      <c r="S40" s="11" t="e">
        <f>O40-#REF!</f>
        <v>#REF!</v>
      </c>
      <c r="T40" s="14" t="e">
        <f>R40/#REF!</f>
        <v>#REF!</v>
      </c>
    </row>
    <row r="41" spans="1:20" s="2" customFormat="1" ht="20.100000000000001" customHeight="1" x14ac:dyDescent="0.3">
      <c r="A41" s="110"/>
      <c r="B41" s="112"/>
      <c r="C41" s="70" t="s">
        <v>9</v>
      </c>
      <c r="D41" s="71" t="s">
        <v>10</v>
      </c>
      <c r="E41" s="72"/>
      <c r="F41" s="73">
        <v>363000</v>
      </c>
      <c r="G41" s="73">
        <v>2250000</v>
      </c>
      <c r="H41" s="74">
        <f t="shared" si="1"/>
        <v>2613000</v>
      </c>
      <c r="I41" s="67" t="e">
        <f>#REF!-H41</f>
        <v>#REF!</v>
      </c>
      <c r="J41" s="76" t="e">
        <f>(#REF!-H41)/H41*100</f>
        <v>#REF!</v>
      </c>
      <c r="K41" s="90"/>
      <c r="L41" s="155">
        <v>0</v>
      </c>
      <c r="M41" s="156">
        <v>363000</v>
      </c>
      <c r="N41" s="156">
        <v>2283000</v>
      </c>
      <c r="O41" s="157">
        <v>2646000</v>
      </c>
      <c r="P41" s="69" t="e">
        <f>L41-#REF!</f>
        <v>#REF!</v>
      </c>
      <c r="Q41" s="69" t="e">
        <f>#REF!-M41</f>
        <v>#REF!</v>
      </c>
      <c r="R41" s="10" t="e">
        <f>N41-#REF!</f>
        <v>#REF!</v>
      </c>
      <c r="S41" s="11" t="e">
        <f>O41-#REF!</f>
        <v>#REF!</v>
      </c>
      <c r="T41" s="14" t="e">
        <f>R41/#REF!</f>
        <v>#REF!</v>
      </c>
    </row>
    <row r="42" spans="1:20" s="2" customFormat="1" ht="20.100000000000001" customHeight="1" x14ac:dyDescent="0.3">
      <c r="A42" s="110" t="s">
        <v>27</v>
      </c>
      <c r="B42" s="112" t="s">
        <v>28</v>
      </c>
      <c r="C42" s="77" t="s">
        <v>28</v>
      </c>
      <c r="D42" s="71">
        <v>1</v>
      </c>
      <c r="E42" s="72">
        <v>183000</v>
      </c>
      <c r="F42" s="73">
        <v>407000</v>
      </c>
      <c r="G42" s="73">
        <v>6176000</v>
      </c>
      <c r="H42" s="74">
        <f t="shared" si="1"/>
        <v>6766000</v>
      </c>
      <c r="I42" s="67" t="e">
        <f>#REF!-H42</f>
        <v>#REF!</v>
      </c>
      <c r="J42" s="76" t="e">
        <f>(#REF!-H42)/H42*100</f>
        <v>#REF!</v>
      </c>
      <c r="K42" s="90"/>
      <c r="L42" s="155">
        <v>183000</v>
      </c>
      <c r="M42" s="156">
        <v>407000</v>
      </c>
      <c r="N42" s="156">
        <v>6176000</v>
      </c>
      <c r="O42" s="157">
        <v>6766000</v>
      </c>
      <c r="P42" s="69" t="e">
        <f>L42-#REF!</f>
        <v>#REF!</v>
      </c>
      <c r="Q42" s="69" t="e">
        <f>#REF!-M42</f>
        <v>#REF!</v>
      </c>
      <c r="R42" s="10" t="e">
        <f>N42-#REF!</f>
        <v>#REF!</v>
      </c>
      <c r="S42" s="11" t="e">
        <f>O42-#REF!</f>
        <v>#REF!</v>
      </c>
      <c r="T42" s="14" t="e">
        <f>R42/#REF!</f>
        <v>#REF!</v>
      </c>
    </row>
    <row r="43" spans="1:20" s="2" customFormat="1" ht="20.100000000000001" customHeight="1" x14ac:dyDescent="0.3">
      <c r="A43" s="110"/>
      <c r="B43" s="112"/>
      <c r="C43" s="77" t="s">
        <v>28</v>
      </c>
      <c r="D43" s="71" t="s">
        <v>10</v>
      </c>
      <c r="E43" s="72"/>
      <c r="F43" s="73">
        <v>407000</v>
      </c>
      <c r="G43" s="73">
        <v>6176000</v>
      </c>
      <c r="H43" s="74">
        <f t="shared" si="1"/>
        <v>6583000</v>
      </c>
      <c r="I43" s="67" t="e">
        <f>#REF!-H43</f>
        <v>#REF!</v>
      </c>
      <c r="J43" s="76" t="e">
        <f>(#REF!-H43)/H43*100</f>
        <v>#REF!</v>
      </c>
      <c r="K43" s="90"/>
      <c r="L43" s="155">
        <v>0</v>
      </c>
      <c r="M43" s="156">
        <v>407000</v>
      </c>
      <c r="N43" s="156">
        <v>6176000</v>
      </c>
      <c r="O43" s="157">
        <v>6583000</v>
      </c>
      <c r="P43" s="69" t="e">
        <f>L43-#REF!</f>
        <v>#REF!</v>
      </c>
      <c r="Q43" s="69" t="e">
        <f>#REF!-M43</f>
        <v>#REF!</v>
      </c>
      <c r="R43" s="10" t="e">
        <f>N43-#REF!</f>
        <v>#REF!</v>
      </c>
      <c r="S43" s="11" t="e">
        <f>O43-#REF!</f>
        <v>#REF!</v>
      </c>
      <c r="T43" s="14" t="e">
        <f>R43/#REF!</f>
        <v>#REF!</v>
      </c>
    </row>
    <row r="44" spans="1:20" s="2" customFormat="1" ht="20.100000000000001" customHeight="1" x14ac:dyDescent="0.3">
      <c r="A44" s="110"/>
      <c r="B44" s="112" t="s">
        <v>29</v>
      </c>
      <c r="C44" s="77" t="s">
        <v>29</v>
      </c>
      <c r="D44" s="71">
        <v>1</v>
      </c>
      <c r="E44" s="72">
        <v>183000</v>
      </c>
      <c r="F44" s="73">
        <v>407000</v>
      </c>
      <c r="G44" s="73">
        <v>3988000</v>
      </c>
      <c r="H44" s="74">
        <f t="shared" si="1"/>
        <v>4578000</v>
      </c>
      <c r="I44" s="67" t="e">
        <f>#REF!-H44</f>
        <v>#REF!</v>
      </c>
      <c r="J44" s="76" t="e">
        <f>(#REF!-H44)/H44*100</f>
        <v>#REF!</v>
      </c>
      <c r="K44" s="90"/>
      <c r="L44" s="155">
        <v>183000</v>
      </c>
      <c r="M44" s="156">
        <v>407000</v>
      </c>
      <c r="N44" s="156">
        <v>3988000</v>
      </c>
      <c r="O44" s="157">
        <v>4578000</v>
      </c>
      <c r="P44" s="69" t="e">
        <f>L44-#REF!</f>
        <v>#REF!</v>
      </c>
      <c r="Q44" s="69" t="e">
        <f>#REF!-M44</f>
        <v>#REF!</v>
      </c>
      <c r="R44" s="10" t="e">
        <f>N44-#REF!</f>
        <v>#REF!</v>
      </c>
      <c r="S44" s="11" t="e">
        <f>O44-#REF!</f>
        <v>#REF!</v>
      </c>
      <c r="T44" s="14" t="e">
        <f>R44/#REF!</f>
        <v>#REF!</v>
      </c>
    </row>
    <row r="45" spans="1:20" s="2" customFormat="1" ht="20.100000000000001" customHeight="1" x14ac:dyDescent="0.3">
      <c r="A45" s="110"/>
      <c r="B45" s="112"/>
      <c r="C45" s="77" t="s">
        <v>29</v>
      </c>
      <c r="D45" s="71" t="s">
        <v>10</v>
      </c>
      <c r="E45" s="72"/>
      <c r="F45" s="73">
        <v>407000</v>
      </c>
      <c r="G45" s="73">
        <v>3988000</v>
      </c>
      <c r="H45" s="74">
        <f t="shared" si="1"/>
        <v>4395000</v>
      </c>
      <c r="I45" s="67" t="e">
        <f>#REF!-H45</f>
        <v>#REF!</v>
      </c>
      <c r="J45" s="76" t="e">
        <f>(#REF!-H45)/H45*100</f>
        <v>#REF!</v>
      </c>
      <c r="K45" s="90"/>
      <c r="L45" s="155">
        <v>0</v>
      </c>
      <c r="M45" s="156">
        <v>407000</v>
      </c>
      <c r="N45" s="156">
        <v>3988000</v>
      </c>
      <c r="O45" s="157">
        <v>4395000</v>
      </c>
      <c r="P45" s="69" t="e">
        <f>L45-#REF!</f>
        <v>#REF!</v>
      </c>
      <c r="Q45" s="69" t="e">
        <f>#REF!-M45</f>
        <v>#REF!</v>
      </c>
      <c r="R45" s="10" t="e">
        <f>N45-#REF!</f>
        <v>#REF!</v>
      </c>
      <c r="S45" s="11" t="e">
        <f>O45-#REF!</f>
        <v>#REF!</v>
      </c>
      <c r="T45" s="14" t="e">
        <f>R45/#REF!</f>
        <v>#REF!</v>
      </c>
    </row>
    <row r="46" spans="1:20" s="2" customFormat="1" ht="20.100000000000001" customHeight="1" x14ac:dyDescent="0.3">
      <c r="A46" s="110" t="s">
        <v>30</v>
      </c>
      <c r="B46" s="112"/>
      <c r="C46" s="70" t="s">
        <v>13</v>
      </c>
      <c r="D46" s="71">
        <v>1</v>
      </c>
      <c r="E46" s="72">
        <v>183000</v>
      </c>
      <c r="F46" s="73">
        <v>445000</v>
      </c>
      <c r="G46" s="73">
        <v>3343000</v>
      </c>
      <c r="H46" s="74">
        <f t="shared" si="1"/>
        <v>3971000</v>
      </c>
      <c r="I46" s="67" t="e">
        <f>#REF!-H46</f>
        <v>#REF!</v>
      </c>
      <c r="J46" s="76" t="e">
        <f>(#REF!-H46)/H46*100</f>
        <v>#REF!</v>
      </c>
      <c r="K46" s="90"/>
      <c r="L46" s="155">
        <v>183000</v>
      </c>
      <c r="M46" s="156">
        <v>445000</v>
      </c>
      <c r="N46" s="156">
        <v>3393000</v>
      </c>
      <c r="O46" s="157">
        <v>4021000</v>
      </c>
      <c r="P46" s="69" t="e">
        <f>L46-#REF!</f>
        <v>#REF!</v>
      </c>
      <c r="Q46" s="69" t="e">
        <f>#REF!-M46</f>
        <v>#REF!</v>
      </c>
      <c r="R46" s="13" t="e">
        <f>N46-#REF!</f>
        <v>#REF!</v>
      </c>
      <c r="S46" s="11" t="e">
        <f>O46-#REF!</f>
        <v>#REF!</v>
      </c>
      <c r="T46" s="14" t="e">
        <f>R46/#REF!</f>
        <v>#REF!</v>
      </c>
    </row>
    <row r="47" spans="1:20" s="2" customFormat="1" ht="20.100000000000001" customHeight="1" x14ac:dyDescent="0.3">
      <c r="A47" s="110"/>
      <c r="B47" s="112"/>
      <c r="C47" s="70" t="s">
        <v>13</v>
      </c>
      <c r="D47" s="71" t="s">
        <v>10</v>
      </c>
      <c r="E47" s="72"/>
      <c r="F47" s="73">
        <v>445000</v>
      </c>
      <c r="G47" s="73">
        <v>3343000</v>
      </c>
      <c r="H47" s="74">
        <f t="shared" si="1"/>
        <v>3788000</v>
      </c>
      <c r="I47" s="67" t="e">
        <f>#REF!-H47</f>
        <v>#REF!</v>
      </c>
      <c r="J47" s="76" t="e">
        <f>(#REF!-H47)/H47*100</f>
        <v>#REF!</v>
      </c>
      <c r="K47" s="90"/>
      <c r="L47" s="155">
        <v>0</v>
      </c>
      <c r="M47" s="156">
        <v>445000</v>
      </c>
      <c r="N47" s="156">
        <v>3393000</v>
      </c>
      <c r="O47" s="157">
        <v>3838000</v>
      </c>
      <c r="P47" s="69" t="e">
        <f>L47-#REF!</f>
        <v>#REF!</v>
      </c>
      <c r="Q47" s="69" t="e">
        <f>#REF!-M47</f>
        <v>#REF!</v>
      </c>
      <c r="R47" s="13" t="e">
        <f>N47-#REF!</f>
        <v>#REF!</v>
      </c>
      <c r="S47" s="11" t="e">
        <f>O47-#REF!</f>
        <v>#REF!</v>
      </c>
      <c r="T47" s="14" t="e">
        <f>R47/#REF!</f>
        <v>#REF!</v>
      </c>
    </row>
    <row r="48" spans="1:20" s="2" customFormat="1" ht="20.100000000000001" customHeight="1" x14ac:dyDescent="0.3">
      <c r="A48" s="110" t="s">
        <v>31</v>
      </c>
      <c r="B48" s="112"/>
      <c r="C48" s="70" t="s">
        <v>17</v>
      </c>
      <c r="D48" s="71">
        <v>1</v>
      </c>
      <c r="E48" s="72">
        <v>183000</v>
      </c>
      <c r="F48" s="73">
        <v>407000</v>
      </c>
      <c r="G48" s="73">
        <v>4781000</v>
      </c>
      <c r="H48" s="74">
        <f t="shared" si="1"/>
        <v>5371000</v>
      </c>
      <c r="I48" s="67" t="e">
        <f>#REF!-H48</f>
        <v>#REF!</v>
      </c>
      <c r="J48" s="76" t="e">
        <f>(#REF!-H48)/H48*100</f>
        <v>#REF!</v>
      </c>
      <c r="K48" s="90"/>
      <c r="L48" s="155">
        <v>183000</v>
      </c>
      <c r="M48" s="156">
        <v>407000</v>
      </c>
      <c r="N48" s="156">
        <v>4781000</v>
      </c>
      <c r="O48" s="157">
        <v>5371000</v>
      </c>
      <c r="P48" s="69" t="e">
        <f>L48-#REF!</f>
        <v>#REF!</v>
      </c>
      <c r="Q48" s="69" t="e">
        <f>#REF!-M48</f>
        <v>#REF!</v>
      </c>
      <c r="R48" s="10" t="e">
        <f>N48-#REF!</f>
        <v>#REF!</v>
      </c>
      <c r="S48" s="11" t="e">
        <f>O48-#REF!</f>
        <v>#REF!</v>
      </c>
      <c r="T48" s="14" t="e">
        <f>R48/#REF!</f>
        <v>#REF!</v>
      </c>
    </row>
    <row r="49" spans="1:20" s="2" customFormat="1" ht="20.100000000000001" customHeight="1" x14ac:dyDescent="0.3">
      <c r="A49" s="110"/>
      <c r="B49" s="112"/>
      <c r="C49" s="70" t="s">
        <v>17</v>
      </c>
      <c r="D49" s="71" t="s">
        <v>10</v>
      </c>
      <c r="E49" s="72"/>
      <c r="F49" s="73">
        <v>407000</v>
      </c>
      <c r="G49" s="73">
        <v>4781000</v>
      </c>
      <c r="H49" s="74">
        <f t="shared" si="1"/>
        <v>5188000</v>
      </c>
      <c r="I49" s="67" t="e">
        <f>#REF!-H49</f>
        <v>#REF!</v>
      </c>
      <c r="J49" s="76" t="e">
        <f>(#REF!-H49)/H49*100</f>
        <v>#REF!</v>
      </c>
      <c r="K49" s="90"/>
      <c r="L49" s="155">
        <v>0</v>
      </c>
      <c r="M49" s="156">
        <v>407000</v>
      </c>
      <c r="N49" s="156">
        <v>4781000</v>
      </c>
      <c r="O49" s="157">
        <v>5188000</v>
      </c>
      <c r="P49" s="69" t="e">
        <f>L49-#REF!</f>
        <v>#REF!</v>
      </c>
      <c r="Q49" s="69" t="e">
        <f>#REF!-M49</f>
        <v>#REF!</v>
      </c>
      <c r="R49" s="10" t="e">
        <f>N49-#REF!</f>
        <v>#REF!</v>
      </c>
      <c r="S49" s="11" t="e">
        <f>O49-#REF!</f>
        <v>#REF!</v>
      </c>
      <c r="T49" s="14" t="e">
        <f>R49/#REF!</f>
        <v>#REF!</v>
      </c>
    </row>
    <row r="50" spans="1:20" s="2" customFormat="1" ht="20.100000000000001" customHeight="1" x14ac:dyDescent="0.3">
      <c r="A50" s="110" t="s">
        <v>32</v>
      </c>
      <c r="B50" s="112"/>
      <c r="C50" s="70" t="s">
        <v>33</v>
      </c>
      <c r="D50" s="71">
        <v>1</v>
      </c>
      <c r="E50" s="72"/>
      <c r="F50" s="73">
        <v>543000</v>
      </c>
      <c r="G50" s="73">
        <v>4564000</v>
      </c>
      <c r="H50" s="74">
        <f t="shared" si="1"/>
        <v>5107000</v>
      </c>
      <c r="I50" s="67" t="e">
        <f>#REF!-H50</f>
        <v>#REF!</v>
      </c>
      <c r="J50" s="76" t="e">
        <f>(#REF!-H50)/H50*100</f>
        <v>#REF!</v>
      </c>
      <c r="K50" s="90"/>
      <c r="L50" s="155">
        <v>0</v>
      </c>
      <c r="M50" s="156">
        <v>543000</v>
      </c>
      <c r="N50" s="156">
        <v>4564000</v>
      </c>
      <c r="O50" s="157">
        <v>5107000</v>
      </c>
      <c r="P50" s="69" t="e">
        <f>L50-#REF!</f>
        <v>#REF!</v>
      </c>
      <c r="Q50" s="69" t="e">
        <f>#REF!-M50</f>
        <v>#REF!</v>
      </c>
      <c r="R50" s="10" t="e">
        <f>N50-#REF!</f>
        <v>#REF!</v>
      </c>
      <c r="S50" s="11" t="e">
        <f>O50-#REF!</f>
        <v>#REF!</v>
      </c>
      <c r="T50" s="14" t="e">
        <f>R50/#REF!</f>
        <v>#REF!</v>
      </c>
    </row>
    <row r="51" spans="1:20" s="2" customFormat="1" ht="20.100000000000001" customHeight="1" x14ac:dyDescent="0.3">
      <c r="A51" s="110"/>
      <c r="B51" s="112"/>
      <c r="C51" s="70" t="s">
        <v>33</v>
      </c>
      <c r="D51" s="71" t="s">
        <v>34</v>
      </c>
      <c r="E51" s="72"/>
      <c r="F51" s="73">
        <v>543000</v>
      </c>
      <c r="G51" s="73">
        <v>4564000</v>
      </c>
      <c r="H51" s="74">
        <f t="shared" si="1"/>
        <v>5107000</v>
      </c>
      <c r="I51" s="67" t="e">
        <f>#REF!-H51</f>
        <v>#REF!</v>
      </c>
      <c r="J51" s="76" t="e">
        <f>(#REF!-H51)/H51*100</f>
        <v>#REF!</v>
      </c>
      <c r="K51" s="90"/>
      <c r="L51" s="155">
        <v>0</v>
      </c>
      <c r="M51" s="156">
        <v>543000</v>
      </c>
      <c r="N51" s="156">
        <v>4564000</v>
      </c>
      <c r="O51" s="157">
        <v>5107000</v>
      </c>
      <c r="P51" s="69" t="e">
        <f>L51-#REF!</f>
        <v>#REF!</v>
      </c>
      <c r="Q51" s="69" t="e">
        <f>#REF!-M51</f>
        <v>#REF!</v>
      </c>
      <c r="R51" s="10" t="e">
        <f>N51-#REF!</f>
        <v>#REF!</v>
      </c>
      <c r="S51" s="11" t="e">
        <f>O51-#REF!</f>
        <v>#REF!</v>
      </c>
      <c r="T51" s="14" t="e">
        <f>R51/#REF!</f>
        <v>#REF!</v>
      </c>
    </row>
    <row r="52" spans="1:20" s="2" customFormat="1" ht="20.100000000000001" customHeight="1" x14ac:dyDescent="0.3">
      <c r="A52" s="110" t="s">
        <v>35</v>
      </c>
      <c r="B52" s="77" t="s">
        <v>36</v>
      </c>
      <c r="C52" s="70" t="s">
        <v>37</v>
      </c>
      <c r="D52" s="71" t="s">
        <v>38</v>
      </c>
      <c r="E52" s="72">
        <v>183000</v>
      </c>
      <c r="F52" s="73">
        <v>494000</v>
      </c>
      <c r="G52" s="73">
        <v>2806000</v>
      </c>
      <c r="H52" s="74">
        <f t="shared" si="1"/>
        <v>3483000</v>
      </c>
      <c r="I52" s="67" t="e">
        <f>#REF!-H52</f>
        <v>#REF!</v>
      </c>
      <c r="J52" s="76" t="e">
        <f>(#REF!-H52)/H52*100</f>
        <v>#REF!</v>
      </c>
      <c r="K52" s="90"/>
      <c r="L52" s="155">
        <v>183000</v>
      </c>
      <c r="M52" s="156">
        <v>494000</v>
      </c>
      <c r="N52" s="156">
        <v>2806000</v>
      </c>
      <c r="O52" s="157">
        <v>3483000</v>
      </c>
      <c r="P52" s="69" t="e">
        <f>L52-#REF!</f>
        <v>#REF!</v>
      </c>
      <c r="Q52" s="69" t="e">
        <f>#REF!-M52</f>
        <v>#REF!</v>
      </c>
      <c r="R52" s="10" t="e">
        <f>N52-#REF!</f>
        <v>#REF!</v>
      </c>
      <c r="S52" s="11" t="e">
        <f>O52-#REF!</f>
        <v>#REF!</v>
      </c>
      <c r="T52" s="14" t="e">
        <f>R52/#REF!</f>
        <v>#REF!</v>
      </c>
    </row>
    <row r="53" spans="1:20" s="2" customFormat="1" ht="20.100000000000001" customHeight="1" x14ac:dyDescent="0.3">
      <c r="A53" s="110"/>
      <c r="B53" s="112"/>
      <c r="C53" s="70" t="s">
        <v>39</v>
      </c>
      <c r="D53" s="71">
        <v>1</v>
      </c>
      <c r="E53" s="72">
        <v>183000</v>
      </c>
      <c r="F53" s="73">
        <v>543000</v>
      </c>
      <c r="G53" s="73">
        <v>5743000</v>
      </c>
      <c r="H53" s="74">
        <f t="shared" si="1"/>
        <v>6469000</v>
      </c>
      <c r="I53" s="67" t="e">
        <f>#REF!-H53</f>
        <v>#REF!</v>
      </c>
      <c r="J53" s="76" t="e">
        <f>(#REF!-H53)/H53*100</f>
        <v>#REF!</v>
      </c>
      <c r="K53" s="90"/>
      <c r="L53" s="155">
        <v>183000</v>
      </c>
      <c r="M53" s="156">
        <v>543000</v>
      </c>
      <c r="N53" s="156">
        <v>5829000</v>
      </c>
      <c r="O53" s="157">
        <v>6555000</v>
      </c>
      <c r="P53" s="69" t="e">
        <f>L53-#REF!</f>
        <v>#REF!</v>
      </c>
      <c r="Q53" s="69" t="e">
        <f>#REF!-M53</f>
        <v>#REF!</v>
      </c>
      <c r="R53" s="13" t="e">
        <f>N53-#REF!</f>
        <v>#REF!</v>
      </c>
      <c r="S53" s="11" t="e">
        <f>O53-#REF!</f>
        <v>#REF!</v>
      </c>
      <c r="T53" s="14" t="e">
        <f>R53/#REF!</f>
        <v>#REF!</v>
      </c>
    </row>
    <row r="54" spans="1:20" s="2" customFormat="1" ht="20.100000000000001" customHeight="1" thickBot="1" x14ac:dyDescent="0.35">
      <c r="A54" s="111"/>
      <c r="B54" s="113"/>
      <c r="C54" s="78" t="s">
        <v>39</v>
      </c>
      <c r="D54" s="79" t="s">
        <v>34</v>
      </c>
      <c r="E54" s="80"/>
      <c r="F54" s="81">
        <v>543000</v>
      </c>
      <c r="G54" s="81">
        <v>5743000</v>
      </c>
      <c r="H54" s="82">
        <f>SUM(E54:G54)</f>
        <v>6286000</v>
      </c>
      <c r="I54" s="83" t="e">
        <f>#REF!-H54</f>
        <v>#REF!</v>
      </c>
      <c r="J54" s="84" t="e">
        <f>(#REF!-H54)/H54*100</f>
        <v>#REF!</v>
      </c>
      <c r="K54" s="90"/>
      <c r="L54" s="158">
        <v>0</v>
      </c>
      <c r="M54" s="159">
        <v>543000</v>
      </c>
      <c r="N54" s="159">
        <v>5829000</v>
      </c>
      <c r="O54" s="160">
        <v>6372000</v>
      </c>
      <c r="P54" s="69" t="e">
        <f>L54-#REF!</f>
        <v>#REF!</v>
      </c>
      <c r="Q54" s="69" t="e">
        <f>#REF!-M54</f>
        <v>#REF!</v>
      </c>
      <c r="R54" s="13" t="e">
        <f>N54-#REF!</f>
        <v>#REF!</v>
      </c>
      <c r="S54" s="11" t="e">
        <f>O54-#REF!</f>
        <v>#REF!</v>
      </c>
      <c r="T54" s="14" t="e">
        <f>R54/#REF!</f>
        <v>#REF!</v>
      </c>
    </row>
    <row r="55" spans="1:20" x14ac:dyDescent="0.3">
      <c r="A55" s="161"/>
      <c r="B55" s="85"/>
      <c r="C55" s="57"/>
      <c r="D55" s="57"/>
      <c r="E55" s="86"/>
      <c r="F55" s="86"/>
      <c r="G55" s="86"/>
      <c r="H55" s="86"/>
      <c r="I55" s="86"/>
      <c r="J55" s="3"/>
    </row>
  </sheetData>
  <mergeCells count="47">
    <mergeCell ref="L4:O4"/>
    <mergeCell ref="A2:J2"/>
    <mergeCell ref="A3:D3"/>
    <mergeCell ref="A4:A5"/>
    <mergeCell ref="B4:B5"/>
    <mergeCell ref="C4:C5"/>
    <mergeCell ref="D4:D5"/>
    <mergeCell ref="E4:H4"/>
    <mergeCell ref="J4:J5"/>
    <mergeCell ref="I4:I5"/>
    <mergeCell ref="B6:B7"/>
    <mergeCell ref="B8:B9"/>
    <mergeCell ref="B10:B11"/>
    <mergeCell ref="B12:B13"/>
    <mergeCell ref="B14:B15"/>
    <mergeCell ref="B16:B17"/>
    <mergeCell ref="B18:B19"/>
    <mergeCell ref="B24:B25"/>
    <mergeCell ref="A32:A37"/>
    <mergeCell ref="B32:B33"/>
    <mergeCell ref="B34:B35"/>
    <mergeCell ref="B36:B37"/>
    <mergeCell ref="A26:A31"/>
    <mergeCell ref="B26:B27"/>
    <mergeCell ref="B28:B29"/>
    <mergeCell ref="B30:B31"/>
    <mergeCell ref="A20:A23"/>
    <mergeCell ref="B20:B21"/>
    <mergeCell ref="B22:B23"/>
    <mergeCell ref="A24:A25"/>
    <mergeCell ref="A6:A19"/>
    <mergeCell ref="P5:T5"/>
    <mergeCell ref="A1:O1"/>
    <mergeCell ref="A52:A54"/>
    <mergeCell ref="B53:B54"/>
    <mergeCell ref="A42:A45"/>
    <mergeCell ref="B42:B43"/>
    <mergeCell ref="B44:B45"/>
    <mergeCell ref="A46:A47"/>
    <mergeCell ref="B46:B47"/>
    <mergeCell ref="A48:A49"/>
    <mergeCell ref="B48:B49"/>
    <mergeCell ref="A38:A41"/>
    <mergeCell ref="B38:B39"/>
    <mergeCell ref="B40:B41"/>
    <mergeCell ref="A50:A51"/>
    <mergeCell ref="B50:B51"/>
  </mergeCells>
  <phoneticPr fontId="1" type="noConversion"/>
  <printOptions horizontalCentered="1"/>
  <pageMargins left="3.937007874015748E-2" right="3.937007874015748E-2" top="0.51181102362204722" bottom="0.43307086614173229" header="0.31496062992125984" footer="0.19685039370078741"/>
  <pageSetup paperSize="9" scale="95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학부</vt:lpstr>
      <vt:lpstr>대학원</vt:lpstr>
      <vt:lpstr>대학원!Print_Titles</vt:lpstr>
      <vt:lpstr>학부!Print_Titles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ksy</cp:lastModifiedBy>
  <cp:lastPrinted>2017-01-19T10:33:22Z</cp:lastPrinted>
  <dcterms:created xsi:type="dcterms:W3CDTF">2016-01-27T00:08:40Z</dcterms:created>
  <dcterms:modified xsi:type="dcterms:W3CDTF">2017-01-19T10:34:17Z</dcterms:modified>
</cp:coreProperties>
</file>